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0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Rekapitulace!$G$30</definedName>
    <definedName name="Dodavka0">Položky!#REF!</definedName>
    <definedName name="HSV">Rekapitulace!$E$30</definedName>
    <definedName name="HSV0">Položky!#REF!</definedName>
    <definedName name="HZS">Rekapitulace!$I$30</definedName>
    <definedName name="HZS0">Položky!#REF!</definedName>
    <definedName name="JKSO">'Krycí list'!$G$2</definedName>
    <definedName name="MJ">'Krycí list'!$G$5</definedName>
    <definedName name="Mont">Rekapitulace!$H$30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Položky!$A$1:$G$254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Rekapitulace!$F$30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/>
  <c r="D15"/>
  <c r="BE253" i="3"/>
  <c r="BD253"/>
  <c r="BC253"/>
  <c r="BB253"/>
  <c r="BA253"/>
  <c r="G253"/>
  <c r="BE252"/>
  <c r="BD252"/>
  <c r="BC252"/>
  <c r="BB252"/>
  <c r="BA252"/>
  <c r="G252"/>
  <c r="BE251"/>
  <c r="BD251"/>
  <c r="BC251"/>
  <c r="BB251"/>
  <c r="BA251"/>
  <c r="G251"/>
  <c r="BE250"/>
  <c r="BD250"/>
  <c r="BC250"/>
  <c r="BB250"/>
  <c r="BA250"/>
  <c r="G250"/>
  <c r="BE249"/>
  <c r="BD249"/>
  <c r="BC249"/>
  <c r="BB249"/>
  <c r="BA249"/>
  <c r="G249"/>
  <c r="BE248"/>
  <c r="BD248"/>
  <c r="BC248"/>
  <c r="BB248"/>
  <c r="BA248"/>
  <c r="BA254" s="1"/>
  <c r="E29" i="2" s="1"/>
  <c r="G248" i="3"/>
  <c r="B29" i="2"/>
  <c r="A29"/>
  <c r="BD254" i="3"/>
  <c r="H29" i="2" s="1"/>
  <c r="BB254" i="3"/>
  <c r="F29" i="2" s="1"/>
  <c r="G254" i="3"/>
  <c r="C254"/>
  <c r="BE240"/>
  <c r="BC240"/>
  <c r="BB240"/>
  <c r="BA240"/>
  <c r="G240"/>
  <c r="BD240" s="1"/>
  <c r="BE239"/>
  <c r="BC239"/>
  <c r="BB239"/>
  <c r="BA239"/>
  <c r="G239"/>
  <c r="BD239" s="1"/>
  <c r="BE238"/>
  <c r="BC238"/>
  <c r="BC246" s="1"/>
  <c r="G28" i="2" s="1"/>
  <c r="BB238" i="3"/>
  <c r="BB246" s="1"/>
  <c r="F28" i="2" s="1"/>
  <c r="BA238" i="3"/>
  <c r="G238"/>
  <c r="BD238" s="1"/>
  <c r="B28" i="2"/>
  <c r="A28"/>
  <c r="C246" i="3"/>
  <c r="BE233"/>
  <c r="BD233"/>
  <c r="BC233"/>
  <c r="BB233"/>
  <c r="BA233"/>
  <c r="G233"/>
  <c r="BE231"/>
  <c r="BD231"/>
  <c r="BC231"/>
  <c r="BA231"/>
  <c r="G231"/>
  <c r="BB231" s="1"/>
  <c r="BE229"/>
  <c r="BD229"/>
  <c r="BD236" s="1"/>
  <c r="H27" i="2" s="1"/>
  <c r="BC229" i="3"/>
  <c r="BA229"/>
  <c r="G229"/>
  <c r="BB229" s="1"/>
  <c r="B27" i="2"/>
  <c r="A27"/>
  <c r="G236" i="3"/>
  <c r="C236"/>
  <c r="BE225"/>
  <c r="BE227" s="1"/>
  <c r="I26" i="2" s="1"/>
  <c r="BD225" i="3"/>
  <c r="BD227" s="1"/>
  <c r="H26" i="2" s="1"/>
  <c r="BC225" i="3"/>
  <c r="BC227" s="1"/>
  <c r="G26" i="2" s="1"/>
  <c r="BA225" i="3"/>
  <c r="BA227" s="1"/>
  <c r="E26" i="2" s="1"/>
  <c r="G225" i="3"/>
  <c r="BB225" s="1"/>
  <c r="BB227" s="1"/>
  <c r="F26" i="2" s="1"/>
  <c r="B26"/>
  <c r="A26"/>
  <c r="G227" i="3"/>
  <c r="C227"/>
  <c r="BE222"/>
  <c r="BD222"/>
  <c r="BC222"/>
  <c r="BA222"/>
  <c r="G222"/>
  <c r="BB222" s="1"/>
  <c r="BE220"/>
  <c r="BD220"/>
  <c r="BC220"/>
  <c r="BA220"/>
  <c r="G220"/>
  <c r="BB220" s="1"/>
  <c r="BE218"/>
  <c r="BD218"/>
  <c r="BC218"/>
  <c r="BB218"/>
  <c r="BA218"/>
  <c r="G218"/>
  <c r="BE217"/>
  <c r="BD217"/>
  <c r="BC217"/>
  <c r="BA217"/>
  <c r="G217"/>
  <c r="BB217" s="1"/>
  <c r="BE214"/>
  <c r="BE223" s="1"/>
  <c r="I25" i="2" s="1"/>
  <c r="BD214" i="3"/>
  <c r="BC214"/>
  <c r="BB214"/>
  <c r="BA214"/>
  <c r="BA223" s="1"/>
  <c r="E25" i="2" s="1"/>
  <c r="G214" i="3"/>
  <c r="B25" i="2"/>
  <c r="A25"/>
  <c r="BD223" i="3"/>
  <c r="H25" i="2" s="1"/>
  <c r="C223" i="3"/>
  <c r="BE210"/>
  <c r="BD210"/>
  <c r="BC210"/>
  <c r="BA210"/>
  <c r="G210"/>
  <c r="G212" s="1"/>
  <c r="BE208"/>
  <c r="BD208"/>
  <c r="BC208"/>
  <c r="BA208"/>
  <c r="G208"/>
  <c r="BB208" s="1"/>
  <c r="BE205"/>
  <c r="BD205"/>
  <c r="BD212" s="1"/>
  <c r="H24" i="2" s="1"/>
  <c r="BC205" i="3"/>
  <c r="BC212" s="1"/>
  <c r="G24" i="2" s="1"/>
  <c r="BA205" i="3"/>
  <c r="G205"/>
  <c r="BB205" s="1"/>
  <c r="B24" i="2"/>
  <c r="A24"/>
  <c r="C212" i="3"/>
  <c r="BE202"/>
  <c r="BD202"/>
  <c r="BC202"/>
  <c r="BB202"/>
  <c r="BA202"/>
  <c r="G202"/>
  <c r="BE200"/>
  <c r="BD200"/>
  <c r="BC200"/>
  <c r="BA200"/>
  <c r="G200"/>
  <c r="BB200" s="1"/>
  <c r="BE198"/>
  <c r="BE203" s="1"/>
  <c r="I23" i="2" s="1"/>
  <c r="BD198" i="3"/>
  <c r="BC198"/>
  <c r="BB198"/>
  <c r="BA198"/>
  <c r="BA203" s="1"/>
  <c r="E23" i="2" s="1"/>
  <c r="G198" i="3"/>
  <c r="B23" i="2"/>
  <c r="A23"/>
  <c r="BD203" i="3"/>
  <c r="H23" i="2" s="1"/>
  <c r="C203" i="3"/>
  <c r="BE195"/>
  <c r="BD195"/>
  <c r="BC195"/>
  <c r="BA195"/>
  <c r="G195"/>
  <c r="BB195" s="1"/>
  <c r="BE184"/>
  <c r="BD184"/>
  <c r="BC184"/>
  <c r="BA184"/>
  <c r="G184"/>
  <c r="BB184" s="1"/>
  <c r="BE178"/>
  <c r="BD178"/>
  <c r="BC178"/>
  <c r="BA178"/>
  <c r="G178"/>
  <c r="BB178" s="1"/>
  <c r="BE173"/>
  <c r="BD173"/>
  <c r="BC173"/>
  <c r="BA173"/>
  <c r="G173"/>
  <c r="BB173" s="1"/>
  <c r="BE170"/>
  <c r="BD170"/>
  <c r="BC170"/>
  <c r="BB170"/>
  <c r="BA170"/>
  <c r="G170"/>
  <c r="BE167"/>
  <c r="BD167"/>
  <c r="BC167"/>
  <c r="BA167"/>
  <c r="G167"/>
  <c r="BB167" s="1"/>
  <c r="BE165"/>
  <c r="BD165"/>
  <c r="BC165"/>
  <c r="BB165"/>
  <c r="BA165"/>
  <c r="G165"/>
  <c r="BE163"/>
  <c r="BD163"/>
  <c r="BC163"/>
  <c r="BA163"/>
  <c r="G163"/>
  <c r="BB163" s="1"/>
  <c r="BE160"/>
  <c r="BD160"/>
  <c r="BC160"/>
  <c r="BA160"/>
  <c r="G160"/>
  <c r="BB160" s="1"/>
  <c r="BE159"/>
  <c r="BD159"/>
  <c r="BC159"/>
  <c r="BA159"/>
  <c r="BA196" s="1"/>
  <c r="E22" i="2" s="1"/>
  <c r="G159" i="3"/>
  <c r="BB159" s="1"/>
  <c r="B22" i="2"/>
  <c r="A22"/>
  <c r="BD196" i="3"/>
  <c r="H22" i="2" s="1"/>
  <c r="C196" i="3"/>
  <c r="BE155"/>
  <c r="BE157" s="1"/>
  <c r="I21" i="2" s="1"/>
  <c r="BD155" i="3"/>
  <c r="BD157" s="1"/>
  <c r="H21" i="2" s="1"/>
  <c r="BC155" i="3"/>
  <c r="BC157" s="1"/>
  <c r="G21" i="2" s="1"/>
  <c r="BA155" i="3"/>
  <c r="BA157" s="1"/>
  <c r="E21" i="2" s="1"/>
  <c r="G155" i="3"/>
  <c r="BB155" s="1"/>
  <c r="BB157" s="1"/>
  <c r="F21" i="2" s="1"/>
  <c r="B21"/>
  <c r="A21"/>
  <c r="G157" i="3"/>
  <c r="C157"/>
  <c r="BE152"/>
  <c r="BE153" s="1"/>
  <c r="I20" i="2" s="1"/>
  <c r="BD152" i="3"/>
  <c r="BC152"/>
  <c r="BC153" s="1"/>
  <c r="G20" i="2" s="1"/>
  <c r="BA152" i="3"/>
  <c r="BA153" s="1"/>
  <c r="E20" i="2" s="1"/>
  <c r="G152" i="3"/>
  <c r="BB152" s="1"/>
  <c r="BB153" s="1"/>
  <c r="F20" i="2" s="1"/>
  <c r="B20"/>
  <c r="A20"/>
  <c r="BD153" i="3"/>
  <c r="H20" i="2" s="1"/>
  <c r="G153" i="3"/>
  <c r="C153"/>
  <c r="BE148"/>
  <c r="BD148"/>
  <c r="BC148"/>
  <c r="BA148"/>
  <c r="G148"/>
  <c r="BB148" s="1"/>
  <c r="BE147"/>
  <c r="BE150" s="1"/>
  <c r="I19" i="2" s="1"/>
  <c r="BD147" i="3"/>
  <c r="BC147"/>
  <c r="BC150" s="1"/>
  <c r="G19" i="2" s="1"/>
  <c r="BB147" i="3"/>
  <c r="BA147"/>
  <c r="BA150" s="1"/>
  <c r="E19" i="2" s="1"/>
  <c r="G147" i="3"/>
  <c r="B19" i="2"/>
  <c r="A19"/>
  <c r="BD150" i="3"/>
  <c r="H19" i="2" s="1"/>
  <c r="C150" i="3"/>
  <c r="BE144"/>
  <c r="BD144"/>
  <c r="BD145" s="1"/>
  <c r="H18" i="2" s="1"/>
  <c r="BC144" i="3"/>
  <c r="BA144"/>
  <c r="G144"/>
  <c r="BB144" s="1"/>
  <c r="BE141"/>
  <c r="BD141"/>
  <c r="BC141"/>
  <c r="BA141"/>
  <c r="G141"/>
  <c r="BB141" s="1"/>
  <c r="BE138"/>
  <c r="BD138"/>
  <c r="BC138"/>
  <c r="BA138"/>
  <c r="G138"/>
  <c r="BB138" s="1"/>
  <c r="BE135"/>
  <c r="BE145" s="1"/>
  <c r="I18" i="2" s="1"/>
  <c r="BD135" i="3"/>
  <c r="BC135"/>
  <c r="BA135"/>
  <c r="G135"/>
  <c r="BB135" s="1"/>
  <c r="B18" i="2"/>
  <c r="A18"/>
  <c r="G145" i="3"/>
  <c r="C145"/>
  <c r="BE131"/>
  <c r="BD131"/>
  <c r="BC131"/>
  <c r="BA131"/>
  <c r="G131"/>
  <c r="BB131" s="1"/>
  <c r="BE128"/>
  <c r="BE133" s="1"/>
  <c r="I17" i="2" s="1"/>
  <c r="BD128" i="3"/>
  <c r="BD133" s="1"/>
  <c r="H17" i="2" s="1"/>
  <c r="BC128" i="3"/>
  <c r="BA128"/>
  <c r="BA133" s="1"/>
  <c r="E17" i="2" s="1"/>
  <c r="G128" i="3"/>
  <c r="BB128" s="1"/>
  <c r="B17" i="2"/>
  <c r="A17"/>
  <c r="C133" i="3"/>
  <c r="BE125"/>
  <c r="BE126" s="1"/>
  <c r="I16" i="2" s="1"/>
  <c r="BD125" i="3"/>
  <c r="BC125"/>
  <c r="BC126" s="1"/>
  <c r="G16" i="2" s="1"/>
  <c r="BB125" i="3"/>
  <c r="G125"/>
  <c r="BA125" s="1"/>
  <c r="BA126" s="1"/>
  <c r="E16" i="2" s="1"/>
  <c r="B16"/>
  <c r="A16"/>
  <c r="BD126" i="3"/>
  <c r="H16" i="2" s="1"/>
  <c r="BB126" i="3"/>
  <c r="F16" i="2" s="1"/>
  <c r="G126" i="3"/>
  <c r="C126"/>
  <c r="BE120"/>
  <c r="BD120"/>
  <c r="BC120"/>
  <c r="BB120"/>
  <c r="G120"/>
  <c r="BA120" s="1"/>
  <c r="BE118"/>
  <c r="BD118"/>
  <c r="BC118"/>
  <c r="BB118"/>
  <c r="BA118"/>
  <c r="G118"/>
  <c r="BE114"/>
  <c r="BD114"/>
  <c r="BC114"/>
  <c r="BB114"/>
  <c r="BA114"/>
  <c r="G114"/>
  <c r="BE112"/>
  <c r="BE123" s="1"/>
  <c r="I15" i="2" s="1"/>
  <c r="BD112" i="3"/>
  <c r="BC112"/>
  <c r="BB112"/>
  <c r="BA112"/>
  <c r="G112"/>
  <c r="B15" i="2"/>
  <c r="A15"/>
  <c r="BD123" i="3"/>
  <c r="H15" i="2" s="1"/>
  <c r="BB123" i="3"/>
  <c r="F15" i="2" s="1"/>
  <c r="G123" i="3"/>
  <c r="C123"/>
  <c r="BE107"/>
  <c r="BD107"/>
  <c r="BC107"/>
  <c r="BB107"/>
  <c r="BA107"/>
  <c r="G107"/>
  <c r="BE104"/>
  <c r="BD104"/>
  <c r="BC104"/>
  <c r="BB104"/>
  <c r="BA104"/>
  <c r="G104"/>
  <c r="BE101"/>
  <c r="BD101"/>
  <c r="BC101"/>
  <c r="BB101"/>
  <c r="BA101"/>
  <c r="G101"/>
  <c r="BE99"/>
  <c r="BD99"/>
  <c r="BC99"/>
  <c r="BB99"/>
  <c r="BA99"/>
  <c r="G99"/>
  <c r="BE98"/>
  <c r="BD98"/>
  <c r="BC98"/>
  <c r="BB98"/>
  <c r="BA98"/>
  <c r="G98"/>
  <c r="BE95"/>
  <c r="BD95"/>
  <c r="BC95"/>
  <c r="BB95"/>
  <c r="BA95"/>
  <c r="G95"/>
  <c r="BE92"/>
  <c r="BD92"/>
  <c r="BC92"/>
  <c r="BB92"/>
  <c r="BA92"/>
  <c r="G92"/>
  <c r="BE89"/>
  <c r="BD89"/>
  <c r="BC89"/>
  <c r="BC110" s="1"/>
  <c r="G14" i="2" s="1"/>
  <c r="BB89" i="3"/>
  <c r="BA89"/>
  <c r="G89"/>
  <c r="B14" i="2"/>
  <c r="A14"/>
  <c r="BD110" i="3"/>
  <c r="H14" i="2" s="1"/>
  <c r="BB110" i="3"/>
  <c r="F14" i="2" s="1"/>
  <c r="G110" i="3"/>
  <c r="C110"/>
  <c r="BE85"/>
  <c r="BE87" s="1"/>
  <c r="I13" i="2" s="1"/>
  <c r="BD85" i="3"/>
  <c r="BC85"/>
  <c r="BC87" s="1"/>
  <c r="G13" i="2" s="1"/>
  <c r="BB85" i="3"/>
  <c r="BA85"/>
  <c r="BA87" s="1"/>
  <c r="E13" i="2" s="1"/>
  <c r="G85" i="3"/>
  <c r="B13" i="2"/>
  <c r="A13"/>
  <c r="BD87" i="3"/>
  <c r="H13" i="2" s="1"/>
  <c r="BB87" i="3"/>
  <c r="F13" i="2" s="1"/>
  <c r="G87" i="3"/>
  <c r="C87"/>
  <c r="BE81"/>
  <c r="BE83" s="1"/>
  <c r="I12" i="2" s="1"/>
  <c r="BD81" i="3"/>
  <c r="BC81"/>
  <c r="BC83" s="1"/>
  <c r="G12" i="2" s="1"/>
  <c r="BB81" i="3"/>
  <c r="BB83" s="1"/>
  <c r="F12" i="2" s="1"/>
  <c r="BA81" i="3"/>
  <c r="BA83" s="1"/>
  <c r="E12" i="2" s="1"/>
  <c r="G81" i="3"/>
  <c r="B12" i="2"/>
  <c r="A12"/>
  <c r="BD83" i="3"/>
  <c r="H12" i="2" s="1"/>
  <c r="G83" i="3"/>
  <c r="C83"/>
  <c r="BE76"/>
  <c r="BD76"/>
  <c r="BC76"/>
  <c r="BB76"/>
  <c r="BA76"/>
  <c r="G76"/>
  <c r="BE74"/>
  <c r="BD74"/>
  <c r="BC74"/>
  <c r="BB74"/>
  <c r="BA74"/>
  <c r="G74"/>
  <c r="BE71"/>
  <c r="BD71"/>
  <c r="BC71"/>
  <c r="BB71"/>
  <c r="BA71"/>
  <c r="G71"/>
  <c r="BE68"/>
  <c r="BD68"/>
  <c r="BC68"/>
  <c r="BB68"/>
  <c r="BA68"/>
  <c r="G68"/>
  <c r="BE65"/>
  <c r="BD65"/>
  <c r="BC65"/>
  <c r="BB65"/>
  <c r="BA65"/>
  <c r="G65"/>
  <c r="BE62"/>
  <c r="BD62"/>
  <c r="BC62"/>
  <c r="BB62"/>
  <c r="BA62"/>
  <c r="G62"/>
  <c r="BE59"/>
  <c r="BD59"/>
  <c r="BC59"/>
  <c r="BB59"/>
  <c r="BA59"/>
  <c r="G59"/>
  <c r="BE56"/>
  <c r="BE79" s="1"/>
  <c r="I11" i="2" s="1"/>
  <c r="BD56" i="3"/>
  <c r="BC56"/>
  <c r="BB56"/>
  <c r="BA56"/>
  <c r="BA79" s="1"/>
  <c r="E11" i="2" s="1"/>
  <c r="G56" i="3"/>
  <c r="B11" i="2"/>
  <c r="A11"/>
  <c r="BD79" i="3"/>
  <c r="H11" i="2" s="1"/>
  <c r="BB79" i="3"/>
  <c r="F11" i="2" s="1"/>
  <c r="G79" i="3"/>
  <c r="C79"/>
  <c r="BE53"/>
  <c r="BD53"/>
  <c r="BC53"/>
  <c r="BB53"/>
  <c r="BA53"/>
  <c r="G53"/>
  <c r="BE52"/>
  <c r="BD52"/>
  <c r="BC52"/>
  <c r="BB52"/>
  <c r="BA52"/>
  <c r="G52"/>
  <c r="BE51"/>
  <c r="BE54" s="1"/>
  <c r="I10" i="2" s="1"/>
  <c r="BD51" i="3"/>
  <c r="BC51"/>
  <c r="BB51"/>
  <c r="BA51"/>
  <c r="BA54" s="1"/>
  <c r="E10" i="2" s="1"/>
  <c r="G51" i="3"/>
  <c r="B10" i="2"/>
  <c r="A10"/>
  <c r="BD54" i="3"/>
  <c r="H10" i="2" s="1"/>
  <c r="BB54" i="3"/>
  <c r="F10" i="2" s="1"/>
  <c r="G54" i="3"/>
  <c r="C54"/>
  <c r="BE48"/>
  <c r="BD48"/>
  <c r="BC48"/>
  <c r="BB48"/>
  <c r="BA48"/>
  <c r="G48"/>
  <c r="BE46"/>
  <c r="BD46"/>
  <c r="BC46"/>
  <c r="BB46"/>
  <c r="BA46"/>
  <c r="G46"/>
  <c r="BE44"/>
  <c r="BD44"/>
  <c r="BC44"/>
  <c r="BB44"/>
  <c r="BA44"/>
  <c r="G44"/>
  <c r="BE42"/>
  <c r="BD42"/>
  <c r="BC42"/>
  <c r="BB42"/>
  <c r="BA42"/>
  <c r="G42"/>
  <c r="BE40"/>
  <c r="BE49" s="1"/>
  <c r="I9" i="2" s="1"/>
  <c r="BD40" i="3"/>
  <c r="BC40"/>
  <c r="BB40"/>
  <c r="BA40"/>
  <c r="BA49" s="1"/>
  <c r="E9" i="2" s="1"/>
  <c r="G40" i="3"/>
  <c r="B9" i="2"/>
  <c r="A9"/>
  <c r="BD49" i="3"/>
  <c r="H9" i="2" s="1"/>
  <c r="BB49" i="3"/>
  <c r="F9" i="2" s="1"/>
  <c r="G49" i="3"/>
  <c r="C49"/>
  <c r="BE37"/>
  <c r="BE38" s="1"/>
  <c r="I8" i="2" s="1"/>
  <c r="BD37" i="3"/>
  <c r="BC37"/>
  <c r="BC38" s="1"/>
  <c r="G8" i="2" s="1"/>
  <c r="BB37" i="3"/>
  <c r="BA37"/>
  <c r="BA38" s="1"/>
  <c r="E8" i="2" s="1"/>
  <c r="G37" i="3"/>
  <c r="B8" i="2"/>
  <c r="A8"/>
  <c r="BD38" i="3"/>
  <c r="H8" i="2" s="1"/>
  <c r="BB38" i="3"/>
  <c r="F8" i="2" s="1"/>
  <c r="G38" i="3"/>
  <c r="C38"/>
  <c r="BE33"/>
  <c r="BD33"/>
  <c r="BC33"/>
  <c r="BB33"/>
  <c r="G33"/>
  <c r="BA33" s="1"/>
  <c r="BE31"/>
  <c r="BD31"/>
  <c r="BC31"/>
  <c r="BB31"/>
  <c r="G31"/>
  <c r="BA31" s="1"/>
  <c r="BE29"/>
  <c r="BD29"/>
  <c r="BC29"/>
  <c r="BB29"/>
  <c r="BA29"/>
  <c r="G29"/>
  <c r="BE27"/>
  <c r="BD27"/>
  <c r="BC27"/>
  <c r="BB27"/>
  <c r="G27"/>
  <c r="BA27" s="1"/>
  <c r="BE26"/>
  <c r="BD26"/>
  <c r="BC26"/>
  <c r="BB26"/>
  <c r="G26"/>
  <c r="BA26" s="1"/>
  <c r="BE23"/>
  <c r="BD23"/>
  <c r="BC23"/>
  <c r="BB23"/>
  <c r="G23"/>
  <c r="BA23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4"/>
  <c r="BD14"/>
  <c r="BD35" s="1"/>
  <c r="H7" i="2" s="1"/>
  <c r="BC14" i="3"/>
  <c r="BB14"/>
  <c r="G14"/>
  <c r="BA14" s="1"/>
  <c r="BE11"/>
  <c r="BE35" s="1"/>
  <c r="I7" i="2" s="1"/>
  <c r="BD11" i="3"/>
  <c r="BC11"/>
  <c r="BB11"/>
  <c r="BA11"/>
  <c r="G11"/>
  <c r="BE8"/>
  <c r="BD8"/>
  <c r="BC8"/>
  <c r="BC35" s="1"/>
  <c r="G7" i="2" s="1"/>
  <c r="BB8" i="3"/>
  <c r="G8"/>
  <c r="BA8" s="1"/>
  <c r="B7" i="2"/>
  <c r="A7"/>
  <c r="BB35" i="3"/>
  <c r="F7" i="2" s="1"/>
  <c r="C35" i="3"/>
  <c r="E4"/>
  <c r="C4"/>
  <c r="F3"/>
  <c r="C3"/>
  <c r="C2" i="2"/>
  <c r="C1"/>
  <c r="C33" i="1"/>
  <c r="F33" s="1"/>
  <c r="C31"/>
  <c r="C9"/>
  <c r="G7"/>
  <c r="D2"/>
  <c r="C2"/>
  <c r="BB145" i="3" l="1"/>
  <c r="F18" i="2" s="1"/>
  <c r="G35" i="3"/>
  <c r="BC133"/>
  <c r="G17" i="2" s="1"/>
  <c r="G150" i="3"/>
  <c r="G196"/>
  <c r="BE196"/>
  <c r="I22" i="2" s="1"/>
  <c r="G203" i="3"/>
  <c r="G223"/>
  <c r="BC236"/>
  <c r="G27" i="2" s="1"/>
  <c r="BA246" i="3"/>
  <c r="E28" i="2" s="1"/>
  <c r="G133" i="3"/>
  <c r="BC49"/>
  <c r="G9" i="2" s="1"/>
  <c r="BC54" i="3"/>
  <c r="G10" i="2" s="1"/>
  <c r="BC79" i="3"/>
  <c r="G11" i="2" s="1"/>
  <c r="BA110" i="3"/>
  <c r="E14" i="2" s="1"/>
  <c r="BE110" i="3"/>
  <c r="I14" i="2" s="1"/>
  <c r="BC123" i="3"/>
  <c r="G15" i="2" s="1"/>
  <c r="BB133" i="3"/>
  <c r="F17" i="2" s="1"/>
  <c r="BC145" i="3"/>
  <c r="G18" i="2" s="1"/>
  <c r="G30" s="1"/>
  <c r="C18" i="1" s="1"/>
  <c r="BC203" i="3"/>
  <c r="G23" i="2" s="1"/>
  <c r="BA212" i="3"/>
  <c r="E24" i="2" s="1"/>
  <c r="BE212" i="3"/>
  <c r="I24" i="2" s="1"/>
  <c r="BB210" i="3"/>
  <c r="BB212" s="1"/>
  <c r="F24" i="2" s="1"/>
  <c r="BC223" i="3"/>
  <c r="G25" i="2" s="1"/>
  <c r="BB236" i="3"/>
  <c r="F27" i="2" s="1"/>
  <c r="G246" i="3"/>
  <c r="BD246"/>
  <c r="H28" i="2" s="1"/>
  <c r="H30" s="1"/>
  <c r="C17" i="1" s="1"/>
  <c r="BE246" i="3"/>
  <c r="I28" i="2" s="1"/>
  <c r="BC254" i="3"/>
  <c r="G29" i="2" s="1"/>
  <c r="BA123" i="3"/>
  <c r="E15" i="2" s="1"/>
  <c r="BE254" i="3"/>
  <c r="I29" i="2" s="1"/>
  <c r="I30" s="1"/>
  <c r="C21" i="1" s="1"/>
  <c r="BA145" i="3"/>
  <c r="E18" i="2" s="1"/>
  <c r="BB150" i="3"/>
  <c r="F19" i="2" s="1"/>
  <c r="BC196" i="3"/>
  <c r="G22" i="2" s="1"/>
  <c r="BB203" i="3"/>
  <c r="F23" i="2" s="1"/>
  <c r="BA236" i="3"/>
  <c r="E27" i="2" s="1"/>
  <c r="BE236" i="3"/>
  <c r="I27" i="2" s="1"/>
  <c r="BA35" i="3"/>
  <c r="E7" i="2" s="1"/>
  <c r="BB223" i="3"/>
  <c r="F25" i="2" s="1"/>
  <c r="BB196" i="3"/>
  <c r="F22" i="2" s="1"/>
  <c r="E30" l="1"/>
  <c r="F30"/>
  <c r="C16" i="1" s="1"/>
  <c r="C15"/>
  <c r="C19" s="1"/>
  <c r="C22" s="1"/>
  <c r="G35" i="2" l="1"/>
  <c r="I35" s="1"/>
  <c r="G36"/>
  <c r="I36" s="1"/>
  <c r="G16" i="1" s="1"/>
  <c r="G15"/>
  <c r="H37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<sst xmlns="http://schemas.openxmlformats.org/spreadsheetml/2006/main" count="676" uniqueCount="402">
  <si>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</si>
  <si>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</si>
  <si>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</si>
  <si>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</si>
  <si>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</si>
  <si>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</si>
  <si>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</si>
  <si>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</si>
  <si>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</si>
  <si>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</si>
  <si>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</si>
  <si>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</si>
  <si>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</si>
  <si>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</si>
  <si>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</si>
  <si>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</si>
  <si>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</si>
  <si>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</si>
  <si>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</si>
  <si>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</si>
  <si>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</si>
  <si>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</si>
  <si>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</si>
  <si>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</si>
  <si>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</si>
  <si>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</si>
  <si>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</si>
  <si>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</si>
  <si>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</si>
  <si>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</si>
  <si>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</si>
  <si>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</si>
  <si>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</si>
  <si>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</si>
  <si>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</si>
  <si>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</si>
  <si>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</si>
  <si>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</si>
  <si>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</si>
  <si>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</si>
  <si>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</si>
  <si>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</si>
  <si>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</si>
  <si>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</si>
  <si>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</si>
  <si>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</si>
  <si>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</si>
  <si>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</si>
  <si>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</si>
  <si>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</si>
  <si>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</si>
  <si>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</si>
  <si>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</si>
  <si>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</si>
  <si>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</si>
  <si>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</si>
  <si>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</si>
  <si>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</si>
  <si>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</si>
  <si>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</si>
  <si>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</si>
  <si>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</si>
  <si>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</si>
  <si>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</si>
  <si>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</si>
  <si>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</si>
  <si>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</si>
  <si>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</si>
  <si>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</si>
  <si>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</si>
  <si>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</si>
  <si>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</si>
  <si>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</si>
  <si>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</si>
  <si>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</si>
  <si>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</si>
  <si>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Č21-2016</t>
  </si>
  <si>
    <t>Rekonstrukce 3 volných bytů</t>
  </si>
  <si>
    <t>SO 03</t>
  </si>
  <si>
    <t>Velflíkova 7</t>
  </si>
  <si>
    <t>3</t>
  </si>
  <si>
    <t>Svislé a kompletní konstrukce</t>
  </si>
  <si>
    <t>281606211R00</t>
  </si>
  <si>
    <t>Tlaková injektáž cihelného zdiva tl. do 40 cm silikonovou mikroemulzí</t>
  </si>
  <si>
    <t>m</t>
  </si>
  <si>
    <t>Kompletní provedení dle v.č. 103</t>
  </si>
  <si>
    <t>1,75+0,17+1,3</t>
  </si>
  <si>
    <t>281606211RXX</t>
  </si>
  <si>
    <t>Tlaková injektáž cihelného zdiva tl. do 17 cm silikonovou mikroemulzí</t>
  </si>
  <si>
    <t>1,75+0,17+1,3+2,33</t>
  </si>
  <si>
    <t>281606212R00</t>
  </si>
  <si>
    <t>Tlaková injektáž cihelného zdiva tl. do 60 cm silikonovou mikroemulzí</t>
  </si>
  <si>
    <t>0,3+2,33+0,17+5,31</t>
  </si>
  <si>
    <t>1,74+1,06</t>
  </si>
  <si>
    <t>310235251RT2</t>
  </si>
  <si>
    <t>Zazdívka otvorů pl.0,0225 m2 cihlami, tl.zdi 45 cm s použitím suché maltové směsi</t>
  </si>
  <si>
    <t>kus</t>
  </si>
  <si>
    <t>310236241RT1</t>
  </si>
  <si>
    <t>Zazdívka otvorů pl. 0,09 m2 cihlami, tl. zdi 30 cm s použitím suché maltové směsi</t>
  </si>
  <si>
    <t>319300012RT1</t>
  </si>
  <si>
    <t>Dodatečné vložení izolace podřezáním strojně,fólie cihelné zdivo tloušťky do 45 cm</t>
  </si>
  <si>
    <t>0,45+4,11</t>
  </si>
  <si>
    <t>319300013RT1</t>
  </si>
  <si>
    <t>Dodatečné vložení izolace podřezáním strojně,fólie cihelné zdivo tloušťky do 60 cm</t>
  </si>
  <si>
    <t>2,75+0,89+2,92</t>
  </si>
  <si>
    <t>340235212RT2</t>
  </si>
  <si>
    <t>Zazdívka otvorů 0,0225 m2 cihlami, tl.zdi 17 cm s použitím suché maltové směsi</t>
  </si>
  <si>
    <t>342264051RT1</t>
  </si>
  <si>
    <t>Podhled sádrokartonový na zavěšenou ocel. konstr. desky standard tl. 12,5 mm, bez izolace</t>
  </si>
  <si>
    <t>m2</t>
  </si>
  <si>
    <t>17,2</t>
  </si>
  <si>
    <t>342264051RT4</t>
  </si>
  <si>
    <t>Podhled sádrokartonový na zavěšenou ocel. konstr. desky požár. impreg. tl. 12,5 mm, bez izolace</t>
  </si>
  <si>
    <t>1,73</t>
  </si>
  <si>
    <t>342266111RU9</t>
  </si>
  <si>
    <t>Obklad stěn sádrokartonem na ocelovou konstrukci desky standard impreg. tl. 12,5 mm, bez izolace</t>
  </si>
  <si>
    <t>1,5+1,5</t>
  </si>
  <si>
    <t>346244351RT3</t>
  </si>
  <si>
    <t>Obezdívka koupelnových van tl. 6,5 cm z tvárnic</t>
  </si>
  <si>
    <t>1,75*0,7</t>
  </si>
  <si>
    <t>38</t>
  </si>
  <si>
    <t>Kompletní konstrukce</t>
  </si>
  <si>
    <t>38-001.RXX</t>
  </si>
  <si>
    <t>Vytýčení rozvodů vody, kanalizace, elektra před injektáží</t>
  </si>
  <si>
    <t>soub</t>
  </si>
  <si>
    <t>61</t>
  </si>
  <si>
    <t>Upravy povrchů vnitřní</t>
  </si>
  <si>
    <t>602015112R00</t>
  </si>
  <si>
    <t xml:space="preserve">Omítka stěn jádrová </t>
  </si>
  <si>
    <t>pod obklad:20,55</t>
  </si>
  <si>
    <t>610991111R00</t>
  </si>
  <si>
    <t xml:space="preserve">Zakrývání výplní vnitřních otvorů vč. parapetů </t>
  </si>
  <si>
    <t>1,2*1,45*3*1,2</t>
  </si>
  <si>
    <t>611472111R00</t>
  </si>
  <si>
    <t xml:space="preserve">Omítka stropu klasická, se štukem ze suché směsi </t>
  </si>
  <si>
    <t>3,9+3,3</t>
  </si>
  <si>
    <t>612472181R00</t>
  </si>
  <si>
    <t xml:space="preserve">Omítka stěn, jádro míchané, štuk ze suché směsi </t>
  </si>
  <si>
    <t>97,365-20,55</t>
  </si>
  <si>
    <t>612473185R00</t>
  </si>
  <si>
    <t xml:space="preserve">Příplatek za zabudované omítníky v ploše stěn </t>
  </si>
  <si>
    <t>62</t>
  </si>
  <si>
    <t>Úpravy povrchů vnější</t>
  </si>
  <si>
    <t>602011121RT1</t>
  </si>
  <si>
    <t xml:space="preserve">Omítka sanační vyrovnávací </t>
  </si>
  <si>
    <t>612434116R00</t>
  </si>
  <si>
    <t xml:space="preserve">Omítka sanační tepelněizolační </t>
  </si>
  <si>
    <t>622412224RT2</t>
  </si>
  <si>
    <t>Nátěr stěn vnějších silikon-pryskyřičný 1+1 odstín dle stávajícího</t>
  </si>
  <si>
    <t>63</t>
  </si>
  <si>
    <t>Podlahy a podlahové konstrukce</t>
  </si>
  <si>
    <t>631313611R00</t>
  </si>
  <si>
    <t xml:space="preserve">Mazanina betonová tl. 8 - 12 cm C 16/20 </t>
  </si>
  <si>
    <t>m3</t>
  </si>
  <si>
    <t>A:22,23*0,1</t>
  </si>
  <si>
    <t>B:3,9*0,1</t>
  </si>
  <si>
    <t>631319153R00</t>
  </si>
  <si>
    <t xml:space="preserve">Příplatek za přehlaz. mazanin pod povlaky tl. 12cm </t>
  </si>
  <si>
    <t>2,223</t>
  </si>
  <si>
    <t>0,39</t>
  </si>
  <si>
    <t>631319173R00</t>
  </si>
  <si>
    <t xml:space="preserve">Příplatek za stržení povrchu mazaniny tl. 12 cm </t>
  </si>
  <si>
    <t>631361921RT2</t>
  </si>
  <si>
    <t>Výztuž mazanin svařovanou sítí průměr drátu  5,0, oka 100/100 mm KD35</t>
  </si>
  <si>
    <t>t</t>
  </si>
  <si>
    <t>A:22,23*3,08*1,2/1000</t>
  </si>
  <si>
    <t>B:3,9*3,08*1,2/1000</t>
  </si>
  <si>
    <t>631571003R00</t>
  </si>
  <si>
    <t xml:space="preserve">Násyp pod podlahy ze štěrkopísku 8-16 mm </t>
  </si>
  <si>
    <t>A:(3,3+1,73+17,2)*0,05</t>
  </si>
  <si>
    <t>B:3,9*0,05</t>
  </si>
  <si>
    <t>631591211R00</t>
  </si>
  <si>
    <t xml:space="preserve">Násyp pod podlahy FERMACELL do 100 mm </t>
  </si>
  <si>
    <t>A:22,23*0,01</t>
  </si>
  <si>
    <t>B:3,9*0,01</t>
  </si>
  <si>
    <t>632411904R00</t>
  </si>
  <si>
    <t xml:space="preserve">Penetrace podlah </t>
  </si>
  <si>
    <t>B:3,9</t>
  </si>
  <si>
    <t>635111022R00</t>
  </si>
  <si>
    <t xml:space="preserve">Podlaha Fermacell 2E22, desky 12,5 +12,5 mm </t>
  </si>
  <si>
    <t>A:22,23</t>
  </si>
  <si>
    <t>94</t>
  </si>
  <si>
    <t>Lešení a stavební výtahy</t>
  </si>
  <si>
    <t>941955002R00</t>
  </si>
  <si>
    <t xml:space="preserve">Lešení lehké pomocné, výška podlahy do 1,9 m </t>
  </si>
  <si>
    <t>3,3+1,73+17,2+3,9</t>
  </si>
  <si>
    <t>95</t>
  </si>
  <si>
    <t>Dokončovací konstrukce na pozemních stavbách</t>
  </si>
  <si>
    <t>952901111R00</t>
  </si>
  <si>
    <t xml:space="preserve">Vyčištění budov o výšce podlaží do 4 m </t>
  </si>
  <si>
    <t>vč. oken, podlah aj.</t>
  </si>
  <si>
    <t>96</t>
  </si>
  <si>
    <t>Bourání konstrukcí</t>
  </si>
  <si>
    <t>962031132R00</t>
  </si>
  <si>
    <t xml:space="preserve">Bourání příček cihelných tl. 10 cm </t>
  </si>
  <si>
    <t>0,3*2,95*2</t>
  </si>
  <si>
    <t>1,7*0,7</t>
  </si>
  <si>
    <t>965042141RT1</t>
  </si>
  <si>
    <t>Bourání mazanin betonových tl. 10 cm, nad 4 m2 ručně tl. mazaniny 5 - 8 cm</t>
  </si>
  <si>
    <t>D1:22,3*0,075</t>
  </si>
  <si>
    <t>D2:3,9*0,075</t>
  </si>
  <si>
    <t>965042141RT2</t>
  </si>
  <si>
    <t>Bourání mazanin betonových tl. 10 cm, nad 4 m2 ručně tl. mazaniny 8 - 10 cm</t>
  </si>
  <si>
    <t>D1:22,3*0,1</t>
  </si>
  <si>
    <t>D2:3,9*0,1</t>
  </si>
  <si>
    <t>965048250R00</t>
  </si>
  <si>
    <t xml:space="preserve">Dočištění povrchu po vybourání dlažeb, MC do 50% </t>
  </si>
  <si>
    <t>965081713RT1</t>
  </si>
  <si>
    <t>Bourání dlaždic keramických tl. 1 cm, nad 1 m2 ručně, dlaždice keramické</t>
  </si>
  <si>
    <t>D2:3,9</t>
  </si>
  <si>
    <t>965082923R00</t>
  </si>
  <si>
    <t xml:space="preserve">Odstranění násypu tl. do 10 cm, plocha nad 2 m2 </t>
  </si>
  <si>
    <t>D1:22,3*0,05</t>
  </si>
  <si>
    <t>D2:3,9*0,05</t>
  </si>
  <si>
    <t>968061125R00</t>
  </si>
  <si>
    <t xml:space="preserve">Vyvěšení dřevěných dveřních křídel pl. do 2 m2 </t>
  </si>
  <si>
    <t>D4:2</t>
  </si>
  <si>
    <t>D5:1</t>
  </si>
  <si>
    <t>968072455R00</t>
  </si>
  <si>
    <t xml:space="preserve">Vybourání kovových dveřních zárubní pl. do 2 m2 </t>
  </si>
  <si>
    <t>D4:0,8*2*2</t>
  </si>
  <si>
    <t>D5:0,6*2*1</t>
  </si>
  <si>
    <t>97</t>
  </si>
  <si>
    <t>Prorážení otvorů</t>
  </si>
  <si>
    <t>978011191R00</t>
  </si>
  <si>
    <t xml:space="preserve">Otlučení omítek vnitřních vápenných stropů do 100% </t>
  </si>
  <si>
    <t>3,3+3,9</t>
  </si>
  <si>
    <t>978013191R00</t>
  </si>
  <si>
    <t xml:space="preserve">Otlučení omítek vnitřních stěn v rozsahu do 100 % </t>
  </si>
  <si>
    <t>(4,1+5,31)*2*2,7</t>
  </si>
  <si>
    <t>(1,75+2,33)*2*2,95</t>
  </si>
  <si>
    <t>(1,3+2,51)*2*2,95</t>
  </si>
  <si>
    <t>978021191R00</t>
  </si>
  <si>
    <t xml:space="preserve">Otlučení cementových omítek vnitřních stěn do 100% </t>
  </si>
  <si>
    <t>19,23</t>
  </si>
  <si>
    <t>978059531R00</t>
  </si>
  <si>
    <t xml:space="preserve">Odsekání vnitřních obkladů stěn nad 2 m2 </t>
  </si>
  <si>
    <t>D6:3,7*1,5</t>
  </si>
  <si>
    <t>D10:7,6*1,8</t>
  </si>
  <si>
    <t>99</t>
  </si>
  <si>
    <t>Staveništní přesun hmot</t>
  </si>
  <si>
    <t>999281105R00</t>
  </si>
  <si>
    <t xml:space="preserve">Přesun hmot pro opravy a údržbu do výšky 6 m </t>
  </si>
  <si>
    <t>711</t>
  </si>
  <si>
    <t>Izolace proti vodě</t>
  </si>
  <si>
    <t>711140016RAB</t>
  </si>
  <si>
    <t>Izolace proti vodě vodorovná přitavená, 1x 1x Np, 1x SBS mod. asf. pás s vložk a min. posypem</t>
  </si>
  <si>
    <t>A:22,23*1,2</t>
  </si>
  <si>
    <t>B:3,9*1,2</t>
  </si>
  <si>
    <t>711210020RA0</t>
  </si>
  <si>
    <t>Stěrka hydroizolační těsnicí hmotou vč. těsnícího pásu podlaha/ stěna</t>
  </si>
  <si>
    <t>713</t>
  </si>
  <si>
    <t>Izolace tepelné</t>
  </si>
  <si>
    <t>713121111R00</t>
  </si>
  <si>
    <t xml:space="preserve">Izolace tepelná podlah na sucho, jednovrstvá </t>
  </si>
  <si>
    <t>713191100RT9</t>
  </si>
  <si>
    <t>Položení separační fólie včetně dodávky fólie</t>
  </si>
  <si>
    <t>2837634004</t>
  </si>
  <si>
    <t>Deska Styrodur 3035 C2 tl. 60 mm</t>
  </si>
  <si>
    <t>A:22,23*1,02</t>
  </si>
  <si>
    <t>B:3,9*1,02</t>
  </si>
  <si>
    <t>998713201R00</t>
  </si>
  <si>
    <t xml:space="preserve">Přesun hmot pro izolace tepelné, výšky do 6 m </t>
  </si>
  <si>
    <t>720</t>
  </si>
  <si>
    <t>Zdravotechnická instalace</t>
  </si>
  <si>
    <t>720-001.RXX</t>
  </si>
  <si>
    <t>Kompletní provedení zdravotechnické instalace viz samostatný položkový rozpočet</t>
  </si>
  <si>
    <t>720-002.RXX</t>
  </si>
  <si>
    <t xml:space="preserve">Zednická výpomoc pro zdravotechnickou instalaci </t>
  </si>
  <si>
    <t>hod.</t>
  </si>
  <si>
    <t>Položka zahrnuje i dodávku potřebného materiálu</t>
  </si>
  <si>
    <t>730</t>
  </si>
  <si>
    <t>Ústřední vytápění</t>
  </si>
  <si>
    <t>730-001.RXX</t>
  </si>
  <si>
    <t>Kompletní provedení vytápění viz samostatný položkový rozpočet</t>
  </si>
  <si>
    <t>762</t>
  </si>
  <si>
    <t>Konstrukce tesařské</t>
  </si>
  <si>
    <t>762521811R00</t>
  </si>
  <si>
    <t xml:space="preserve">Demontáž desky z dřevotřísky tl. 22 mm </t>
  </si>
  <si>
    <t>D1:22,3</t>
  </si>
  <si>
    <t>766</t>
  </si>
  <si>
    <t>Konstrukce truhlářské</t>
  </si>
  <si>
    <t>766662811R00</t>
  </si>
  <si>
    <t xml:space="preserve">Demontáž prahů dveří 1křídlových </t>
  </si>
  <si>
    <t>766812840R0X</t>
  </si>
  <si>
    <t>Demontáž kuchyňských linek do 1,5 m vč. příslušenství</t>
  </si>
  <si>
    <t>Demontáž kuchy. linky dl. 1400 mm vč. elektrického sporáku a digestoře vč. odpojení kanalizačního a vodovodního potrubí a odpojení elektropotřebičů (viz v.č. 105), dřezu a baterie</t>
  </si>
  <si>
    <t>D7:1</t>
  </si>
  <si>
    <t>766825811R00</t>
  </si>
  <si>
    <t>Demontáž vestavěných skříní 1křídlových 550x330x2950 mm</t>
  </si>
  <si>
    <t>D3:1</t>
  </si>
  <si>
    <t>766825821R00</t>
  </si>
  <si>
    <t>Demontáž vestavěných skříní 2křídlových 1200x300x2950 mm</t>
  </si>
  <si>
    <t>D2:1</t>
  </si>
  <si>
    <t>766-001.RXX</t>
  </si>
  <si>
    <t>D+M vnitřní dveře 600/1970 mm vč. ocel. zárubně vč. dřevěného bukového prahu a větr. mřížky</t>
  </si>
  <si>
    <t>Kompletní provedení dle výpisu prvků.</t>
  </si>
  <si>
    <t>1/T:1</t>
  </si>
  <si>
    <t>766-002.RXX</t>
  </si>
  <si>
    <t>D+M vnitřní dveře 800/1970 mm vč. ocel. zárubně vč. dřevěného bukového prahu</t>
  </si>
  <si>
    <t>2/T:1</t>
  </si>
  <si>
    <t>766-003.RXX</t>
  </si>
  <si>
    <t>D+M vnitřní požární dveře 800/1970 mm vč. ocelové vlysové zárubnně a prahu</t>
  </si>
  <si>
    <t>Kompletní provedení dle v.č. 102.</t>
  </si>
  <si>
    <t>Vnitřní požární dceře 800x1970 mm (EI 30/DP3), otočné, plné, hladké, levé, s dřevěným bukovým prahem š.150 mm, vč. ocelové vlysové zárubně š. 160 mm. Kování - kobra typ elegant, klika-koule, provedení ONS-NIKL, satinový, broušený, matný panikový zámek pro aktivní křídla s bezpečnostní vložkou, kukátko</t>
  </si>
  <si>
    <t>3/T:1</t>
  </si>
  <si>
    <t>766-004.RXX</t>
  </si>
  <si>
    <t>D+M vestavěná dvoudílná policová spižní skříň 1300x300x2950 mm</t>
  </si>
  <si>
    <t xml:space="preserve">Dvoudílná s otevíravými dveřmi </t>
  </si>
  <si>
    <t>Materiál: buk</t>
  </si>
  <si>
    <t>5/T:1</t>
  </si>
  <si>
    <t>D+M kuchyňské linky délky 1900 mm vč. zabudovaných spotřebičů</t>
  </si>
  <si>
    <t>Korpus: bílá, hrany ABS</t>
  </si>
  <si>
    <t>Dvířka a pohledové plochy: EGGER H3005 ST22 zebrano, béžovošedé</t>
  </si>
  <si>
    <t>Pracovní plochy: EGGER F238 ST15 terrano černé</t>
  </si>
  <si>
    <t>Kování: úchyty vodorovvné tyčové, povrch al. matný elox, zavírače s měkkým dorazem</t>
  </si>
  <si>
    <t>Spotřebiče: varná plocha sklokeramická čtyřplotýnková , el. trouba nerez, odsavač par nerez absorpční, dřez nerezový s odkapnou plochou, baterie dřezová stojánková páková chrom, 2x roh. ventil -15, zápachová uzávěrka dřezová + uzavírací vtok clic -clac</t>
  </si>
  <si>
    <t>Součástí dodávky je osvětlení pracovní plochy</t>
  </si>
  <si>
    <t>4/T:1</t>
  </si>
  <si>
    <t>998766201R00</t>
  </si>
  <si>
    <t xml:space="preserve">Přesun hmot pro truhlářské konstr., výšky do 6 m </t>
  </si>
  <si>
    <t>771</t>
  </si>
  <si>
    <t>Podlahy z dlaždic a obklady</t>
  </si>
  <si>
    <t>771575109R00</t>
  </si>
  <si>
    <t>Montáž podlah keram.,hladké, flex lepidl, 33x33 cm vč. flexibilní spárovací hmoty</t>
  </si>
  <si>
    <t>597642032</t>
  </si>
  <si>
    <t>Dlažba 330x330 mm, barva béžová</t>
  </si>
  <si>
    <t>3,9*1,12</t>
  </si>
  <si>
    <t>998771201R00</t>
  </si>
  <si>
    <t xml:space="preserve">Přesun hmot pro podlahy z dlaždic, výšky do 6 m </t>
  </si>
  <si>
    <t>776</t>
  </si>
  <si>
    <t>Podlahy povlakové</t>
  </si>
  <si>
    <t>776401800R00</t>
  </si>
  <si>
    <t xml:space="preserve">Demontáž soklíků nebo lišt, pryžových nebo z PVC </t>
  </si>
  <si>
    <t>D1:(5,31+4,11)*2</t>
  </si>
  <si>
    <t>(2,51+1,3)*2</t>
  </si>
  <si>
    <t>776511820R00</t>
  </si>
  <si>
    <t xml:space="preserve">Odstranění PVC lepených s podložkou </t>
  </si>
  <si>
    <t>776520010RAB</t>
  </si>
  <si>
    <t>Podlaha povlaková z PVC, soklík, podložka tl. 5 mm</t>
  </si>
  <si>
    <t>781</t>
  </si>
  <si>
    <t>Obklady keramické</t>
  </si>
  <si>
    <t>781475120R00</t>
  </si>
  <si>
    <t xml:space="preserve">Obklad vnitřní stěn keramický, do tmele, 20x40 cm </t>
  </si>
  <si>
    <t>(2,33+1,75)*2*2-0,6*2</t>
  </si>
  <si>
    <t>(0,89+0,79+1,94)*1,5</t>
  </si>
  <si>
    <t>781497111R00</t>
  </si>
  <si>
    <t xml:space="preserve">Lišta hliníková ukončovacích k obkladům </t>
  </si>
  <si>
    <t>781497121R00</t>
  </si>
  <si>
    <t xml:space="preserve">Lišta hliníková rohová k obkladům </t>
  </si>
  <si>
    <t>26</t>
  </si>
  <si>
    <t>597813704</t>
  </si>
  <si>
    <t>Obkládačka 200x400 mm matná</t>
  </si>
  <si>
    <t>20,55*1,12</t>
  </si>
  <si>
    <t>998781201R00</t>
  </si>
  <si>
    <t xml:space="preserve">Přesun hmot pro obklady keramické, výšky do 6 m </t>
  </si>
  <si>
    <t>783</t>
  </si>
  <si>
    <t>Nátěry</t>
  </si>
  <si>
    <t>783220010RAB</t>
  </si>
  <si>
    <t>Nátěr kovových doplňkových konstrukcí syntetický základní a jednonásobný krycí</t>
  </si>
  <si>
    <t>1,5*3</t>
  </si>
  <si>
    <t>784</t>
  </si>
  <si>
    <t>Malby</t>
  </si>
  <si>
    <t>784111701R00</t>
  </si>
  <si>
    <t xml:space="preserve">Penetrace podkladu nátěrem sádrokarton 1x </t>
  </si>
  <si>
    <t>17,2+1,73</t>
  </si>
  <si>
    <t>784115712R00</t>
  </si>
  <si>
    <t xml:space="preserve">Malba sádrokarton, bílá, bez penetrace, 2 x </t>
  </si>
  <si>
    <t>784195212R00</t>
  </si>
  <si>
    <t xml:space="preserve">Malba tekutá Primalex Plus, bílá, 2 x </t>
  </si>
  <si>
    <t>7,2</t>
  </si>
  <si>
    <t>76,815</t>
  </si>
  <si>
    <t>M21</t>
  </si>
  <si>
    <t>Elektromontáže</t>
  </si>
  <si>
    <t>M21-001.RXX</t>
  </si>
  <si>
    <t>Kompletním provedení elektroinstalace viz samostatný položkový rozpočet</t>
  </si>
  <si>
    <t>M21-002.RXX</t>
  </si>
  <si>
    <t xml:space="preserve">D+M požárního hlásiče vč. připojení na zásuv obvod </t>
  </si>
  <si>
    <t>M21-003.RXX</t>
  </si>
  <si>
    <t xml:space="preserve">D+M ventilátoru pro odvětrání koupelny </t>
  </si>
  <si>
    <t>Položka zahrnuje:</t>
  </si>
  <si>
    <t>- D+M ventilátoru vč. napojení na elektroinstalaci</t>
  </si>
  <si>
    <t>- propojovací plastové potrubí délky cca 2 m vedené pod stropem</t>
  </si>
  <si>
    <t>- zednická výpomoc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</si>
  <si>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</si>
  <si>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</si>
  <si>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</si>
  <si>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</si>
  <si>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</si>
  <si>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</si>
  <si>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</si>
  <si>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</si>
  <si>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</si>
  <si>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</si>
  <si>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</si>
  <si>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</si>
  <si>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</si>
  <si>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</si>
  <si>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Zařízení staveniště</t>
  </si>
  <si>
    <t>Kompletační činnost (IČD)</t>
  </si>
  <si>
    <t>Ing. Elena Čimburová</t>
  </si>
  <si>
    <t>Ing. Dana Víchová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</si>
</sst>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21" fillId="0" borderId="0" xfId="1" applyNumberFormat="1" applyFont="1" applyAlignment="1">
      <alignment wrapText="1"/>
    </xf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27" sqref="C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SO 03</v>
      </c>
      <c r="D2" s="5" t="str">
        <f>Rekapitulace!G2</f>
        <v>Velflíkova 7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3" t="s">
        <v>400</v>
      </c>
      <c r="D8" s="213"/>
      <c r="E8" s="214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3" t="str">
        <f>Projektant</f>
        <v>Ing. Elena Čimburová</v>
      </c>
      <c r="D9" s="213"/>
      <c r="E9" s="214"/>
      <c r="F9" s="13"/>
      <c r="G9" s="34"/>
      <c r="H9" s="35"/>
    </row>
    <row r="10" spans="1:57">
      <c r="A10" s="29" t="s">
        <v>14</v>
      </c>
      <c r="B10" s="13"/>
      <c r="C10" s="213"/>
      <c r="D10" s="213"/>
      <c r="E10" s="213"/>
      <c r="F10" s="36"/>
      <c r="G10" s="37"/>
      <c r="H10" s="38"/>
    </row>
    <row r="11" spans="1:57" ht="13.5" customHeight="1">
      <c r="A11" s="29" t="s">
        <v>15</v>
      </c>
      <c r="B11" s="13"/>
      <c r="C11" s="213"/>
      <c r="D11" s="213"/>
      <c r="E11" s="213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5"/>
      <c r="D12" s="215"/>
      <c r="E12" s="215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Rekapitulace!A35</f>
        <v>Zařízení staveniště</v>
      </c>
      <c r="E15" s="58"/>
      <c r="F15" s="59"/>
      <c r="G15" s="56">
        <f>Rekapitulace!I35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Rekapitulace!A36</f>
        <v>Kompletační činnost (IČD)</v>
      </c>
      <c r="E16" s="60"/>
      <c r="F16" s="61"/>
      <c r="G16" s="56">
        <f>Rekapitulace!I36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6" t="s">
        <v>33</v>
      </c>
      <c r="B23" s="217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 t="s">
        <v>401</v>
      </c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206">
        <v>42703</v>
      </c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8">
        <f>C23-F32</f>
        <v>0</v>
      </c>
      <c r="G30" s="209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8">
        <f>ROUND(PRODUCT(F30,C31/100),0)</f>
        <v>0</v>
      </c>
      <c r="G31" s="209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8">
        <v>0</v>
      </c>
      <c r="G32" s="209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8">
        <f>ROUND(PRODUCT(F32,C33/100),0)</f>
        <v>0</v>
      </c>
      <c r="G33" s="209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10">
        <f>ROUND(SUM(F30:F33),0)</f>
        <v>0</v>
      </c>
      <c r="G34" s="211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2"/>
      <c r="C37" s="212"/>
      <c r="D37" s="212"/>
      <c r="E37" s="212"/>
      <c r="F37" s="212"/>
      <c r="G37" s="212"/>
      <c r="H37" t="s">
        <v>5</v>
      </c>
    </row>
    <row r="38" spans="1:8" ht="12.75" customHeight="1">
      <c r="A38" s="96"/>
      <c r="B38" s="212"/>
      <c r="C38" s="212"/>
      <c r="D38" s="212"/>
      <c r="E38" s="212"/>
      <c r="F38" s="212"/>
      <c r="G38" s="212"/>
      <c r="H38" t="s">
        <v>5</v>
      </c>
    </row>
    <row r="39" spans="1:8">
      <c r="A39" s="96"/>
      <c r="B39" s="212"/>
      <c r="C39" s="212"/>
      <c r="D39" s="212"/>
      <c r="E39" s="212"/>
      <c r="F39" s="212"/>
      <c r="G39" s="212"/>
      <c r="H39" t="s">
        <v>5</v>
      </c>
    </row>
    <row r="40" spans="1:8">
      <c r="A40" s="96"/>
      <c r="B40" s="212"/>
      <c r="C40" s="212"/>
      <c r="D40" s="212"/>
      <c r="E40" s="212"/>
      <c r="F40" s="212"/>
      <c r="G40" s="212"/>
      <c r="H40" t="s">
        <v>5</v>
      </c>
    </row>
    <row r="41" spans="1:8">
      <c r="A41" s="96"/>
      <c r="B41" s="212"/>
      <c r="C41" s="212"/>
      <c r="D41" s="212"/>
      <c r="E41" s="212"/>
      <c r="F41" s="212"/>
      <c r="G41" s="212"/>
      <c r="H41" t="s">
        <v>5</v>
      </c>
    </row>
    <row r="42" spans="1:8">
      <c r="A42" s="96"/>
      <c r="B42" s="212"/>
      <c r="C42" s="212"/>
      <c r="D42" s="212"/>
      <c r="E42" s="212"/>
      <c r="F42" s="212"/>
      <c r="G42" s="212"/>
      <c r="H42" t="s">
        <v>5</v>
      </c>
    </row>
    <row r="43" spans="1:8">
      <c r="A43" s="96"/>
      <c r="B43" s="212"/>
      <c r="C43" s="212"/>
      <c r="D43" s="212"/>
      <c r="E43" s="212"/>
      <c r="F43" s="212"/>
      <c r="G43" s="212"/>
      <c r="H43" t="s">
        <v>5</v>
      </c>
    </row>
    <row r="44" spans="1:8">
      <c r="A44" s="96"/>
      <c r="B44" s="212"/>
      <c r="C44" s="212"/>
      <c r="D44" s="212"/>
      <c r="E44" s="212"/>
      <c r="F44" s="212"/>
      <c r="G44" s="212"/>
      <c r="H44" t="s">
        <v>5</v>
      </c>
    </row>
    <row r="45" spans="1:8" ht="0.75" customHeight="1">
      <c r="A45" s="96"/>
      <c r="B45" s="212"/>
      <c r="C45" s="212"/>
      <c r="D45" s="212"/>
      <c r="E45" s="212"/>
      <c r="F45" s="212"/>
      <c r="G45" s="212"/>
      <c r="H45" t="s">
        <v>5</v>
      </c>
    </row>
    <row r="46" spans="1:8">
      <c r="B46" s="207"/>
      <c r="C46" s="207"/>
      <c r="D46" s="207"/>
      <c r="E46" s="207"/>
      <c r="F46" s="207"/>
      <c r="G46" s="207"/>
    </row>
    <row r="47" spans="1:8">
      <c r="B47" s="207"/>
      <c r="C47" s="207"/>
      <c r="D47" s="207"/>
      <c r="E47" s="207"/>
      <c r="F47" s="207"/>
      <c r="G47" s="207"/>
    </row>
    <row r="48" spans="1:8">
      <c r="B48" s="207"/>
      <c r="C48" s="207"/>
      <c r="D48" s="207"/>
      <c r="E48" s="207"/>
      <c r="F48" s="207"/>
      <c r="G48" s="207"/>
    </row>
    <row r="49" spans="2:7">
      <c r="B49" s="207"/>
      <c r="C49" s="207"/>
      <c r="D49" s="207"/>
      <c r="E49" s="207"/>
      <c r="F49" s="207"/>
      <c r="G49" s="207"/>
    </row>
    <row r="50" spans="2:7">
      <c r="B50" s="207"/>
      <c r="C50" s="207"/>
      <c r="D50" s="207"/>
      <c r="E50" s="207"/>
      <c r="F50" s="207"/>
      <c r="G50" s="207"/>
    </row>
    <row r="51" spans="2:7">
      <c r="B51" s="207"/>
      <c r="C51" s="207"/>
      <c r="D51" s="207"/>
      <c r="E51" s="207"/>
      <c r="F51" s="207"/>
      <c r="G51" s="207"/>
    </row>
    <row r="52" spans="2:7">
      <c r="B52" s="207"/>
      <c r="C52" s="207"/>
      <c r="D52" s="207"/>
      <c r="E52" s="207"/>
      <c r="F52" s="207"/>
      <c r="G52" s="207"/>
    </row>
    <row r="53" spans="2:7">
      <c r="B53" s="207"/>
      <c r="C53" s="207"/>
      <c r="D53" s="207"/>
      <c r="E53" s="207"/>
      <c r="F53" s="207"/>
      <c r="G53" s="207"/>
    </row>
    <row r="54" spans="2:7">
      <c r="B54" s="207"/>
      <c r="C54" s="207"/>
      <c r="D54" s="207"/>
      <c r="E54" s="207"/>
      <c r="F54" s="207"/>
      <c r="G54" s="207"/>
    </row>
    <row r="55" spans="2:7">
      <c r="B55" s="207"/>
      <c r="C55" s="207"/>
      <c r="D55" s="207"/>
      <c r="E55" s="207"/>
      <c r="F55" s="207"/>
      <c r="G55" s="20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workbookViewId="0">
      <selection activeCell="H37" sqref="H37:I3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8" t="s">
        <v>48</v>
      </c>
      <c r="B1" s="219"/>
      <c r="C1" s="97" t="str">
        <f>CONCATENATE(cislostavby," ",nazevstavby)</f>
        <v>Č21-2016 Rekonstrukce 3 volných bytů</v>
      </c>
      <c r="D1" s="98"/>
      <c r="E1" s="99"/>
      <c r="F1" s="98"/>
      <c r="G1" s="100" t="s">
        <v>49</v>
      </c>
      <c r="H1" s="101" t="s">
        <v>78</v>
      </c>
      <c r="I1" s="102"/>
    </row>
    <row r="2" spans="1:9" ht="13.5" thickBot="1">
      <c r="A2" s="220" t="s">
        <v>50</v>
      </c>
      <c r="B2" s="221"/>
      <c r="C2" s="103" t="str">
        <f>CONCATENATE(cisloobjektu," ",nazevobjektu)</f>
        <v>SO 03 Velflíkova 7</v>
      </c>
      <c r="D2" s="104"/>
      <c r="E2" s="105"/>
      <c r="F2" s="104"/>
      <c r="G2" s="222" t="s">
        <v>79</v>
      </c>
      <c r="H2" s="223"/>
      <c r="I2" s="224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Položky!BA35</f>
        <v>0</v>
      </c>
      <c r="F7" s="203">
        <f>Položky!BB35</f>
        <v>0</v>
      </c>
      <c r="G7" s="203">
        <f>Položky!BC35</f>
        <v>0</v>
      </c>
      <c r="H7" s="203">
        <f>Položky!BD35</f>
        <v>0</v>
      </c>
      <c r="I7" s="204">
        <f>Položky!BE35</f>
        <v>0</v>
      </c>
    </row>
    <row r="8" spans="1:9" s="35" customFormat="1">
      <c r="A8" s="201" t="str">
        <f>Položky!B36</f>
        <v>38</v>
      </c>
      <c r="B8" s="115" t="str">
        <f>Položky!C36</f>
        <v>Kompletní konstrukce</v>
      </c>
      <c r="C8" s="66"/>
      <c r="D8" s="116"/>
      <c r="E8" s="202">
        <f>Položky!BA38</f>
        <v>0</v>
      </c>
      <c r="F8" s="203">
        <f>Položky!BB38</f>
        <v>0</v>
      </c>
      <c r="G8" s="203">
        <f>Položky!BC38</f>
        <v>0</v>
      </c>
      <c r="H8" s="203">
        <f>Položky!BD38</f>
        <v>0</v>
      </c>
      <c r="I8" s="204">
        <f>Položky!BE38</f>
        <v>0</v>
      </c>
    </row>
    <row r="9" spans="1:9" s="35" customFormat="1">
      <c r="A9" s="201" t="str">
        <f>Položky!B39</f>
        <v>61</v>
      </c>
      <c r="B9" s="115" t="str">
        <f>Položky!C39</f>
        <v>Upravy povrchů vnitřní</v>
      </c>
      <c r="C9" s="66"/>
      <c r="D9" s="116"/>
      <c r="E9" s="202">
        <f>Položky!BA49</f>
        <v>0</v>
      </c>
      <c r="F9" s="203">
        <f>Položky!BB49</f>
        <v>0</v>
      </c>
      <c r="G9" s="203">
        <f>Položky!BC49</f>
        <v>0</v>
      </c>
      <c r="H9" s="203">
        <f>Položky!BD49</f>
        <v>0</v>
      </c>
      <c r="I9" s="204">
        <f>Položky!BE49</f>
        <v>0</v>
      </c>
    </row>
    <row r="10" spans="1:9" s="35" customFormat="1">
      <c r="A10" s="201" t="str">
        <f>Položky!B50</f>
        <v>62</v>
      </c>
      <c r="B10" s="115" t="str">
        <f>Položky!C50</f>
        <v>Úpravy povrchů vnější</v>
      </c>
      <c r="C10" s="66"/>
      <c r="D10" s="116"/>
      <c r="E10" s="202">
        <f>Položky!BA54</f>
        <v>0</v>
      </c>
      <c r="F10" s="203">
        <f>Položky!BB54</f>
        <v>0</v>
      </c>
      <c r="G10" s="203">
        <f>Položky!BC54</f>
        <v>0</v>
      </c>
      <c r="H10" s="203">
        <f>Položky!BD54</f>
        <v>0</v>
      </c>
      <c r="I10" s="204">
        <f>Položky!BE54</f>
        <v>0</v>
      </c>
    </row>
    <row r="11" spans="1:9" s="35" customFormat="1">
      <c r="A11" s="201" t="str">
        <f>Položky!B55</f>
        <v>63</v>
      </c>
      <c r="B11" s="115" t="str">
        <f>Položky!C55</f>
        <v>Podlahy a podlahové konstrukce</v>
      </c>
      <c r="C11" s="66"/>
      <c r="D11" s="116"/>
      <c r="E11" s="202">
        <f>Položky!BA79</f>
        <v>0</v>
      </c>
      <c r="F11" s="203">
        <f>Položky!BB79</f>
        <v>0</v>
      </c>
      <c r="G11" s="203">
        <f>Položky!BC79</f>
        <v>0</v>
      </c>
      <c r="H11" s="203">
        <f>Položky!BD79</f>
        <v>0</v>
      </c>
      <c r="I11" s="204">
        <f>Položky!BE79</f>
        <v>0</v>
      </c>
    </row>
    <row r="12" spans="1:9" s="35" customFormat="1">
      <c r="A12" s="201" t="str">
        <f>Položky!B80</f>
        <v>94</v>
      </c>
      <c r="B12" s="115" t="str">
        <f>Položky!C80</f>
        <v>Lešení a stavební výtahy</v>
      </c>
      <c r="C12" s="66"/>
      <c r="D12" s="116"/>
      <c r="E12" s="202">
        <f>Položky!BA83</f>
        <v>0</v>
      </c>
      <c r="F12" s="203">
        <f>Položky!BB83</f>
        <v>0</v>
      </c>
      <c r="G12" s="203">
        <f>Položky!BC83</f>
        <v>0</v>
      </c>
      <c r="H12" s="203">
        <f>Položky!BD83</f>
        <v>0</v>
      </c>
      <c r="I12" s="204">
        <f>Položky!BE83</f>
        <v>0</v>
      </c>
    </row>
    <row r="13" spans="1:9" s="35" customFormat="1">
      <c r="A13" s="201" t="str">
        <f>Položky!B84</f>
        <v>95</v>
      </c>
      <c r="B13" s="115" t="str">
        <f>Položky!C84</f>
        <v>Dokončovací konstrukce na pozemních stavbách</v>
      </c>
      <c r="C13" s="66"/>
      <c r="D13" s="116"/>
      <c r="E13" s="202">
        <f>Položky!BA87</f>
        <v>0</v>
      </c>
      <c r="F13" s="203">
        <f>Položky!BB87</f>
        <v>0</v>
      </c>
      <c r="G13" s="203">
        <f>Položky!BC87</f>
        <v>0</v>
      </c>
      <c r="H13" s="203">
        <f>Položky!BD87</f>
        <v>0</v>
      </c>
      <c r="I13" s="204">
        <f>Položky!BE87</f>
        <v>0</v>
      </c>
    </row>
    <row r="14" spans="1:9" s="35" customFormat="1">
      <c r="A14" s="201" t="str">
        <f>Položky!B88</f>
        <v>96</v>
      </c>
      <c r="B14" s="115" t="str">
        <f>Položky!C88</f>
        <v>Bourání konstrukcí</v>
      </c>
      <c r="C14" s="66"/>
      <c r="D14" s="116"/>
      <c r="E14" s="202">
        <f>Položky!BA110</f>
        <v>0</v>
      </c>
      <c r="F14" s="203">
        <f>Položky!BB110</f>
        <v>0</v>
      </c>
      <c r="G14" s="203">
        <f>Položky!BC110</f>
        <v>0</v>
      </c>
      <c r="H14" s="203">
        <f>Položky!BD110</f>
        <v>0</v>
      </c>
      <c r="I14" s="204">
        <f>Položky!BE110</f>
        <v>0</v>
      </c>
    </row>
    <row r="15" spans="1:9" s="35" customFormat="1">
      <c r="A15" s="201" t="str">
        <f>Položky!B111</f>
        <v>97</v>
      </c>
      <c r="B15" s="115" t="str">
        <f>Položky!C111</f>
        <v>Prorážení otvorů</v>
      </c>
      <c r="C15" s="66"/>
      <c r="D15" s="116"/>
      <c r="E15" s="202">
        <f>Položky!BA123</f>
        <v>0</v>
      </c>
      <c r="F15" s="203">
        <f>Položky!BB123</f>
        <v>0</v>
      </c>
      <c r="G15" s="203">
        <f>Položky!BC123</f>
        <v>0</v>
      </c>
      <c r="H15" s="203">
        <f>Položky!BD123</f>
        <v>0</v>
      </c>
      <c r="I15" s="204">
        <f>Položky!BE123</f>
        <v>0</v>
      </c>
    </row>
    <row r="16" spans="1:9" s="35" customFormat="1">
      <c r="A16" s="201" t="str">
        <f>Položky!B124</f>
        <v>99</v>
      </c>
      <c r="B16" s="115" t="str">
        <f>Položky!C124</f>
        <v>Staveništní přesun hmot</v>
      </c>
      <c r="C16" s="66"/>
      <c r="D16" s="116"/>
      <c r="E16" s="202">
        <f>Položky!BA126</f>
        <v>0</v>
      </c>
      <c r="F16" s="203">
        <f>Položky!BB126</f>
        <v>0</v>
      </c>
      <c r="G16" s="203">
        <f>Položky!BC126</f>
        <v>0</v>
      </c>
      <c r="H16" s="203">
        <f>Položky!BD126</f>
        <v>0</v>
      </c>
      <c r="I16" s="204">
        <f>Položky!BE126</f>
        <v>0</v>
      </c>
    </row>
    <row r="17" spans="1:57" s="35" customFormat="1">
      <c r="A17" s="201" t="str">
        <f>Položky!B127</f>
        <v>711</v>
      </c>
      <c r="B17" s="115" t="str">
        <f>Položky!C127</f>
        <v>Izolace proti vodě</v>
      </c>
      <c r="C17" s="66"/>
      <c r="D17" s="116"/>
      <c r="E17" s="202">
        <f>Položky!BA133</f>
        <v>0</v>
      </c>
      <c r="F17" s="203">
        <f>Položky!BB133</f>
        <v>0</v>
      </c>
      <c r="G17" s="203">
        <f>Položky!BC133</f>
        <v>0</v>
      </c>
      <c r="H17" s="203">
        <f>Položky!BD133</f>
        <v>0</v>
      </c>
      <c r="I17" s="204">
        <f>Položky!BE133</f>
        <v>0</v>
      </c>
    </row>
    <row r="18" spans="1:57" s="35" customFormat="1">
      <c r="A18" s="201" t="str">
        <f>Položky!B134</f>
        <v>713</v>
      </c>
      <c r="B18" s="115" t="str">
        <f>Položky!C134</f>
        <v>Izolace tepelné</v>
      </c>
      <c r="C18" s="66"/>
      <c r="D18" s="116"/>
      <c r="E18" s="202">
        <f>Položky!BA145</f>
        <v>0</v>
      </c>
      <c r="F18" s="203">
        <f>Položky!BB145</f>
        <v>0</v>
      </c>
      <c r="G18" s="203">
        <f>Položky!BC145</f>
        <v>0</v>
      </c>
      <c r="H18" s="203">
        <f>Položky!BD145</f>
        <v>0</v>
      </c>
      <c r="I18" s="204">
        <f>Položky!BE145</f>
        <v>0</v>
      </c>
    </row>
    <row r="19" spans="1:57" s="35" customFormat="1">
      <c r="A19" s="201" t="str">
        <f>Položky!B146</f>
        <v>720</v>
      </c>
      <c r="B19" s="115" t="str">
        <f>Položky!C146</f>
        <v>Zdravotechnická instalace</v>
      </c>
      <c r="C19" s="66"/>
      <c r="D19" s="116"/>
      <c r="E19" s="202">
        <f>Položky!BA150</f>
        <v>0</v>
      </c>
      <c r="F19" s="203">
        <f>Položky!BB150</f>
        <v>0</v>
      </c>
      <c r="G19" s="203">
        <f>Položky!BC150</f>
        <v>0</v>
      </c>
      <c r="H19" s="203">
        <f>Položky!BD150</f>
        <v>0</v>
      </c>
      <c r="I19" s="204">
        <f>Položky!BE150</f>
        <v>0</v>
      </c>
    </row>
    <row r="20" spans="1:57" s="35" customFormat="1">
      <c r="A20" s="201" t="str">
        <f>Položky!B151</f>
        <v>730</v>
      </c>
      <c r="B20" s="115" t="str">
        <f>Položky!C151</f>
        <v>Ústřední vytápění</v>
      </c>
      <c r="C20" s="66"/>
      <c r="D20" s="116"/>
      <c r="E20" s="202">
        <f>Položky!BA153</f>
        <v>0</v>
      </c>
      <c r="F20" s="203">
        <f>Položky!BB153</f>
        <v>0</v>
      </c>
      <c r="G20" s="203">
        <f>Položky!BC153</f>
        <v>0</v>
      </c>
      <c r="H20" s="203">
        <f>Položky!BD153</f>
        <v>0</v>
      </c>
      <c r="I20" s="204">
        <f>Položky!BE153</f>
        <v>0</v>
      </c>
    </row>
    <row r="21" spans="1:57" s="35" customFormat="1">
      <c r="A21" s="201" t="str">
        <f>Položky!B154</f>
        <v>762</v>
      </c>
      <c r="B21" s="115" t="str">
        <f>Položky!C154</f>
        <v>Konstrukce tesařské</v>
      </c>
      <c r="C21" s="66"/>
      <c r="D21" s="116"/>
      <c r="E21" s="202">
        <f>Položky!BA157</f>
        <v>0</v>
      </c>
      <c r="F21" s="203">
        <f>Položky!BB157</f>
        <v>0</v>
      </c>
      <c r="G21" s="203">
        <f>Položky!BC157</f>
        <v>0</v>
      </c>
      <c r="H21" s="203">
        <f>Položky!BD157</f>
        <v>0</v>
      </c>
      <c r="I21" s="204">
        <f>Položky!BE157</f>
        <v>0</v>
      </c>
    </row>
    <row r="22" spans="1:57" s="35" customFormat="1">
      <c r="A22" s="201" t="str">
        <f>Položky!B158</f>
        <v>766</v>
      </c>
      <c r="B22" s="115" t="str">
        <f>Položky!C158</f>
        <v>Konstrukce truhlářské</v>
      </c>
      <c r="C22" s="66"/>
      <c r="D22" s="116"/>
      <c r="E22" s="202">
        <f>Položky!BA196</f>
        <v>0</v>
      </c>
      <c r="F22" s="203">
        <f>Položky!BB196</f>
        <v>0</v>
      </c>
      <c r="G22" s="203">
        <f>Položky!BC196</f>
        <v>0</v>
      </c>
      <c r="H22" s="203">
        <f>Položky!BD196</f>
        <v>0</v>
      </c>
      <c r="I22" s="204">
        <f>Položky!BE196</f>
        <v>0</v>
      </c>
    </row>
    <row r="23" spans="1:57" s="35" customFormat="1">
      <c r="A23" s="201" t="str">
        <f>Položky!B197</f>
        <v>771</v>
      </c>
      <c r="B23" s="115" t="str">
        <f>Položky!C197</f>
        <v>Podlahy z dlaždic a obklady</v>
      </c>
      <c r="C23" s="66"/>
      <c r="D23" s="116"/>
      <c r="E23" s="202">
        <f>Položky!BA203</f>
        <v>0</v>
      </c>
      <c r="F23" s="203">
        <f>Položky!BB203</f>
        <v>0</v>
      </c>
      <c r="G23" s="203">
        <f>Položky!BC203</f>
        <v>0</v>
      </c>
      <c r="H23" s="203">
        <f>Položky!BD203</f>
        <v>0</v>
      </c>
      <c r="I23" s="204">
        <f>Položky!BE203</f>
        <v>0</v>
      </c>
    </row>
    <row r="24" spans="1:57" s="35" customFormat="1">
      <c r="A24" s="201" t="str">
        <f>Položky!B204</f>
        <v>776</v>
      </c>
      <c r="B24" s="115" t="str">
        <f>Položky!C204</f>
        <v>Podlahy povlakové</v>
      </c>
      <c r="C24" s="66"/>
      <c r="D24" s="116"/>
      <c r="E24" s="202">
        <f>Položky!BA212</f>
        <v>0</v>
      </c>
      <c r="F24" s="203">
        <f>Položky!BB212</f>
        <v>0</v>
      </c>
      <c r="G24" s="203">
        <f>Položky!BC212</f>
        <v>0</v>
      </c>
      <c r="H24" s="203">
        <f>Položky!BD212</f>
        <v>0</v>
      </c>
      <c r="I24" s="204">
        <f>Položky!BE212</f>
        <v>0</v>
      </c>
    </row>
    <row r="25" spans="1:57" s="35" customFormat="1">
      <c r="A25" s="201" t="str">
        <f>Položky!B213</f>
        <v>781</v>
      </c>
      <c r="B25" s="115" t="str">
        <f>Položky!C213</f>
        <v>Obklady keramické</v>
      </c>
      <c r="C25" s="66"/>
      <c r="D25" s="116"/>
      <c r="E25" s="202">
        <f>Položky!BA223</f>
        <v>0</v>
      </c>
      <c r="F25" s="203">
        <f>Položky!BB223</f>
        <v>0</v>
      </c>
      <c r="G25" s="203">
        <f>Položky!BC223</f>
        <v>0</v>
      </c>
      <c r="H25" s="203">
        <f>Položky!BD223</f>
        <v>0</v>
      </c>
      <c r="I25" s="204">
        <f>Položky!BE223</f>
        <v>0</v>
      </c>
    </row>
    <row r="26" spans="1:57" s="35" customFormat="1">
      <c r="A26" s="201" t="str">
        <f>Položky!B224</f>
        <v>783</v>
      </c>
      <c r="B26" s="115" t="str">
        <f>Položky!C224</f>
        <v>Nátěry</v>
      </c>
      <c r="C26" s="66"/>
      <c r="D26" s="116"/>
      <c r="E26" s="202">
        <f>Položky!BA227</f>
        <v>0</v>
      </c>
      <c r="F26" s="203">
        <f>Položky!BB227</f>
        <v>0</v>
      </c>
      <c r="G26" s="203">
        <f>Položky!BC227</f>
        <v>0</v>
      </c>
      <c r="H26" s="203">
        <f>Položky!BD227</f>
        <v>0</v>
      </c>
      <c r="I26" s="204">
        <f>Položky!BE227</f>
        <v>0</v>
      </c>
    </row>
    <row r="27" spans="1:57" s="35" customFormat="1">
      <c r="A27" s="201" t="str">
        <f>Položky!B228</f>
        <v>784</v>
      </c>
      <c r="B27" s="115" t="str">
        <f>Položky!C228</f>
        <v>Malby</v>
      </c>
      <c r="C27" s="66"/>
      <c r="D27" s="116"/>
      <c r="E27" s="202">
        <f>Položky!BA236</f>
        <v>0</v>
      </c>
      <c r="F27" s="203">
        <f>Položky!BB236</f>
        <v>0</v>
      </c>
      <c r="G27" s="203">
        <f>Položky!BC236</f>
        <v>0</v>
      </c>
      <c r="H27" s="203">
        <f>Položky!BD236</f>
        <v>0</v>
      </c>
      <c r="I27" s="204">
        <f>Položky!BE236</f>
        <v>0</v>
      </c>
    </row>
    <row r="28" spans="1:57" s="35" customFormat="1">
      <c r="A28" s="201" t="str">
        <f>Položky!B237</f>
        <v>M21</v>
      </c>
      <c r="B28" s="115" t="str">
        <f>Položky!C237</f>
        <v>Elektromontáže</v>
      </c>
      <c r="C28" s="66"/>
      <c r="D28" s="116"/>
      <c r="E28" s="202">
        <f>Položky!BA246</f>
        <v>0</v>
      </c>
      <c r="F28" s="203">
        <f>Položky!BB246</f>
        <v>0</v>
      </c>
      <c r="G28" s="203">
        <f>Položky!BC246</f>
        <v>0</v>
      </c>
      <c r="H28" s="203">
        <f>Položky!BD246</f>
        <v>0</v>
      </c>
      <c r="I28" s="204">
        <f>Položky!BE246</f>
        <v>0</v>
      </c>
    </row>
    <row r="29" spans="1:57" s="35" customFormat="1" ht="13.5" thickBot="1">
      <c r="A29" s="201" t="str">
        <f>Položky!B247</f>
        <v>D96</v>
      </c>
      <c r="B29" s="115" t="str">
        <f>Položky!C247</f>
        <v>Přesuny suti a vybouraných hmot</v>
      </c>
      <c r="C29" s="66"/>
      <c r="D29" s="116"/>
      <c r="E29" s="202">
        <f>Položky!BA254</f>
        <v>0</v>
      </c>
      <c r="F29" s="203">
        <f>Položky!BB254</f>
        <v>0</v>
      </c>
      <c r="G29" s="203">
        <f>Položky!BC254</f>
        <v>0</v>
      </c>
      <c r="H29" s="203">
        <f>Položky!BD254</f>
        <v>0</v>
      </c>
      <c r="I29" s="204">
        <f>Položky!BE254</f>
        <v>0</v>
      </c>
    </row>
    <row r="30" spans="1:57" s="123" customFormat="1" ht="13.5" thickBot="1">
      <c r="A30" s="117"/>
      <c r="B30" s="118" t="s">
        <v>57</v>
      </c>
      <c r="C30" s="118"/>
      <c r="D30" s="119"/>
      <c r="E30" s="120">
        <f>SUM(E7:E29)</f>
        <v>0</v>
      </c>
      <c r="F30" s="121">
        <f>SUM(F7:F29)</f>
        <v>0</v>
      </c>
      <c r="G30" s="121">
        <f>SUM(G7:G29)</f>
        <v>0</v>
      </c>
      <c r="H30" s="121">
        <f>SUM(H7:H29)</f>
        <v>0</v>
      </c>
      <c r="I30" s="122">
        <f>SUM(I7:I29)</f>
        <v>0</v>
      </c>
    </row>
    <row r="31" spans="1:57">
      <c r="A31" s="66"/>
      <c r="B31" s="66"/>
      <c r="C31" s="66"/>
      <c r="D31" s="66"/>
      <c r="E31" s="66"/>
      <c r="F31" s="66"/>
      <c r="G31" s="66"/>
      <c r="H31" s="66"/>
      <c r="I31" s="66"/>
    </row>
    <row r="32" spans="1:57" ht="19.5" customHeight="1">
      <c r="A32" s="107" t="s">
        <v>58</v>
      </c>
      <c r="B32" s="107"/>
      <c r="C32" s="107"/>
      <c r="D32" s="107"/>
      <c r="E32" s="107"/>
      <c r="F32" s="107"/>
      <c r="G32" s="124"/>
      <c r="H32" s="107"/>
      <c r="I32" s="107"/>
      <c r="BA32" s="41"/>
      <c r="BB32" s="41"/>
      <c r="BC32" s="41"/>
      <c r="BD32" s="41"/>
      <c r="BE32" s="41"/>
    </row>
    <row r="33" spans="1:53" ht="13.5" thickBot="1">
      <c r="A33" s="77"/>
      <c r="B33" s="77"/>
      <c r="C33" s="77"/>
      <c r="D33" s="77"/>
      <c r="E33" s="77"/>
      <c r="F33" s="77"/>
      <c r="G33" s="77"/>
      <c r="H33" s="77"/>
      <c r="I33" s="77"/>
    </row>
    <row r="34" spans="1:53">
      <c r="A34" s="71" t="s">
        <v>59</v>
      </c>
      <c r="B34" s="72"/>
      <c r="C34" s="72"/>
      <c r="D34" s="125"/>
      <c r="E34" s="126" t="s">
        <v>60</v>
      </c>
      <c r="F34" s="127" t="s">
        <v>61</v>
      </c>
      <c r="G34" s="128" t="s">
        <v>62</v>
      </c>
      <c r="H34" s="129"/>
      <c r="I34" s="130" t="s">
        <v>60</v>
      </c>
    </row>
    <row r="35" spans="1:53">
      <c r="A35" s="64" t="s">
        <v>398</v>
      </c>
      <c r="B35" s="55"/>
      <c r="C35" s="55"/>
      <c r="D35" s="131"/>
      <c r="E35" s="132"/>
      <c r="F35" s="133"/>
      <c r="G35" s="134">
        <f>CHOOSE(BA35+1,HSV+PSV,HSV+PSV+Mont,HSV+PSV+Dodavka+Mont,HSV,PSV,Mont,Dodavka,Mont+Dodavka,0)</f>
        <v>0</v>
      </c>
      <c r="H35" s="135"/>
      <c r="I35" s="136">
        <f>E35+F35*G35/100</f>
        <v>0</v>
      </c>
      <c r="BA35">
        <v>1</v>
      </c>
    </row>
    <row r="36" spans="1:53">
      <c r="A36" s="64" t="s">
        <v>399</v>
      </c>
      <c r="B36" s="55"/>
      <c r="C36" s="55"/>
      <c r="D36" s="131"/>
      <c r="E36" s="132"/>
      <c r="F36" s="133"/>
      <c r="G36" s="134">
        <f>CHOOSE(BA36+1,HSV+PSV,HSV+PSV+Mont,HSV+PSV+Dodavka+Mont,HSV,PSV,Mont,Dodavka,Mont+Dodavka,0)</f>
        <v>0</v>
      </c>
      <c r="H36" s="135"/>
      <c r="I36" s="136">
        <f>E36+F36*G36/100</f>
        <v>0</v>
      </c>
      <c r="BA36">
        <v>2</v>
      </c>
    </row>
    <row r="37" spans="1:53" ht="13.5" thickBot="1">
      <c r="A37" s="137"/>
      <c r="B37" s="138" t="s">
        <v>63</v>
      </c>
      <c r="C37" s="139"/>
      <c r="D37" s="140"/>
      <c r="E37" s="141"/>
      <c r="F37" s="142"/>
      <c r="G37" s="142"/>
      <c r="H37" s="225">
        <f>SUM(I35:I36)</f>
        <v>0</v>
      </c>
      <c r="I37" s="226"/>
    </row>
    <row r="39" spans="1:53">
      <c r="B39" s="123"/>
      <c r="F39" s="143"/>
      <c r="G39" s="144"/>
      <c r="H39" s="144"/>
      <c r="I39" s="145"/>
    </row>
    <row r="40" spans="1:53">
      <c r="F40" s="143"/>
      <c r="G40" s="144"/>
      <c r="H40" s="144"/>
      <c r="I40" s="145"/>
    </row>
    <row r="41" spans="1:53">
      <c r="F41" s="143"/>
      <c r="G41" s="144"/>
      <c r="H41" s="144"/>
      <c r="I41" s="145"/>
    </row>
    <row r="42" spans="1:53"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327"/>
  <sheetViews>
    <sheetView showGridLines="0" showZeros="0" zoomScaleNormal="100" workbookViewId="0">
      <selection activeCell="A254" sqref="A254:IV256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>
      <c r="A1" s="232" t="s">
        <v>75</v>
      </c>
      <c r="B1" s="232"/>
      <c r="C1" s="232"/>
      <c r="D1" s="232"/>
      <c r="E1" s="232"/>
      <c r="F1" s="232"/>
      <c r="G1" s="232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8" t="s">
        <v>48</v>
      </c>
      <c r="B3" s="219"/>
      <c r="C3" s="97" t="str">
        <f>CONCATENATE(cislostavby," ",nazevstavby)</f>
        <v>Č21-2016 Rekonstrukce 3 volných bytů</v>
      </c>
      <c r="D3" s="151"/>
      <c r="E3" s="152" t="s">
        <v>64</v>
      </c>
      <c r="F3" s="153" t="str">
        <f>Rekapitulace!H1</f>
        <v>SO 03</v>
      </c>
      <c r="G3" s="154"/>
    </row>
    <row r="4" spans="1:104" ht="13.5" thickBot="1">
      <c r="A4" s="233" t="s">
        <v>50</v>
      </c>
      <c r="B4" s="221"/>
      <c r="C4" s="103" t="str">
        <f>CONCATENATE(cisloobjektu," ",nazevobjektu)</f>
        <v>SO 03 Velflíkova 7</v>
      </c>
      <c r="D4" s="155"/>
      <c r="E4" s="234" t="str">
        <f>Rekapitulace!G2</f>
        <v>Velflíkova 7</v>
      </c>
      <c r="F4" s="235"/>
      <c r="G4" s="236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80</v>
      </c>
      <c r="C7" s="165" t="s">
        <v>81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82</v>
      </c>
      <c r="C8" s="173" t="s">
        <v>83</v>
      </c>
      <c r="D8" s="174" t="s">
        <v>84</v>
      </c>
      <c r="E8" s="175">
        <v>3.22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0</v>
      </c>
      <c r="AC8" s="146">
        <v>0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0</v>
      </c>
      <c r="CZ8" s="146">
        <v>5.2999999999999998E-4</v>
      </c>
    </row>
    <row r="9" spans="1:104">
      <c r="A9" s="178"/>
      <c r="B9" s="179"/>
      <c r="C9" s="227" t="s">
        <v>85</v>
      </c>
      <c r="D9" s="228"/>
      <c r="E9" s="228"/>
      <c r="F9" s="228"/>
      <c r="G9" s="229"/>
      <c r="L9" s="180" t="s">
        <v>85</v>
      </c>
      <c r="O9" s="170">
        <v>3</v>
      </c>
    </row>
    <row r="10" spans="1:104">
      <c r="A10" s="178"/>
      <c r="B10" s="181"/>
      <c r="C10" s="230" t="s">
        <v>86</v>
      </c>
      <c r="D10" s="231"/>
      <c r="E10" s="182">
        <v>3.22</v>
      </c>
      <c r="F10" s="183"/>
      <c r="G10" s="184"/>
      <c r="M10" s="180" t="s">
        <v>86</v>
      </c>
      <c r="O10" s="170"/>
    </row>
    <row r="11" spans="1:104" ht="22.5">
      <c r="A11" s="171">
        <v>2</v>
      </c>
      <c r="B11" s="172" t="s">
        <v>87</v>
      </c>
      <c r="C11" s="173" t="s">
        <v>88</v>
      </c>
      <c r="D11" s="174" t="s">
        <v>84</v>
      </c>
      <c r="E11" s="175">
        <v>5.55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0</v>
      </c>
      <c r="AC11" s="146">
        <v>0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0</v>
      </c>
      <c r="CZ11" s="146">
        <v>5.2999999999999998E-4</v>
      </c>
    </row>
    <row r="12" spans="1:104">
      <c r="A12" s="178"/>
      <c r="B12" s="179"/>
      <c r="C12" s="227" t="s">
        <v>85</v>
      </c>
      <c r="D12" s="228"/>
      <c r="E12" s="228"/>
      <c r="F12" s="228"/>
      <c r="G12" s="229"/>
      <c r="L12" s="180" t="s">
        <v>85</v>
      </c>
      <c r="O12" s="170">
        <v>3</v>
      </c>
    </row>
    <row r="13" spans="1:104">
      <c r="A13" s="178"/>
      <c r="B13" s="181"/>
      <c r="C13" s="230" t="s">
        <v>89</v>
      </c>
      <c r="D13" s="231"/>
      <c r="E13" s="182">
        <v>5.55</v>
      </c>
      <c r="F13" s="183"/>
      <c r="G13" s="184"/>
      <c r="M13" s="180" t="s">
        <v>89</v>
      </c>
      <c r="O13" s="170"/>
    </row>
    <row r="14" spans="1:104" ht="22.5">
      <c r="A14" s="171">
        <v>3</v>
      </c>
      <c r="B14" s="172" t="s">
        <v>90</v>
      </c>
      <c r="C14" s="173" t="s">
        <v>91</v>
      </c>
      <c r="D14" s="174" t="s">
        <v>84</v>
      </c>
      <c r="E14" s="175">
        <v>10.91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8.0000000000000004E-4</v>
      </c>
    </row>
    <row r="15" spans="1:104">
      <c r="A15" s="178"/>
      <c r="B15" s="179"/>
      <c r="C15" s="227" t="s">
        <v>85</v>
      </c>
      <c r="D15" s="228"/>
      <c r="E15" s="228"/>
      <c r="F15" s="228"/>
      <c r="G15" s="229"/>
      <c r="L15" s="180" t="s">
        <v>85</v>
      </c>
      <c r="O15" s="170">
        <v>3</v>
      </c>
    </row>
    <row r="16" spans="1:104">
      <c r="A16" s="178"/>
      <c r="B16" s="181"/>
      <c r="C16" s="230" t="s">
        <v>92</v>
      </c>
      <c r="D16" s="231"/>
      <c r="E16" s="182">
        <v>8.11</v>
      </c>
      <c r="F16" s="183"/>
      <c r="G16" s="184"/>
      <c r="M16" s="180" t="s">
        <v>92</v>
      </c>
      <c r="O16" s="170"/>
    </row>
    <row r="17" spans="1:104">
      <c r="A17" s="178"/>
      <c r="B17" s="181"/>
      <c r="C17" s="230" t="s">
        <v>93</v>
      </c>
      <c r="D17" s="231"/>
      <c r="E17" s="182">
        <v>2.8</v>
      </c>
      <c r="F17" s="183"/>
      <c r="G17" s="184"/>
      <c r="M17" s="180" t="s">
        <v>93</v>
      </c>
      <c r="O17" s="170"/>
    </row>
    <row r="18" spans="1:104" ht="22.5">
      <c r="A18" s="171">
        <v>4</v>
      </c>
      <c r="B18" s="172" t="s">
        <v>94</v>
      </c>
      <c r="C18" s="173" t="s">
        <v>95</v>
      </c>
      <c r="D18" s="174" t="s">
        <v>96</v>
      </c>
      <c r="E18" s="175">
        <v>1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2.0080000000000001E-2</v>
      </c>
    </row>
    <row r="19" spans="1:104" ht="22.5">
      <c r="A19" s="171">
        <v>5</v>
      </c>
      <c r="B19" s="172" t="s">
        <v>97</v>
      </c>
      <c r="C19" s="173" t="s">
        <v>98</v>
      </c>
      <c r="D19" s="174" t="s">
        <v>96</v>
      </c>
      <c r="E19" s="175">
        <v>1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4.8419999999999998E-2</v>
      </c>
    </row>
    <row r="20" spans="1:104" ht="22.5">
      <c r="A20" s="171">
        <v>6</v>
      </c>
      <c r="B20" s="172" t="s">
        <v>99</v>
      </c>
      <c r="C20" s="173" t="s">
        <v>100</v>
      </c>
      <c r="D20" s="174" t="s">
        <v>84</v>
      </c>
      <c r="E20" s="175">
        <v>4.5599999999999996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0</v>
      </c>
      <c r="AC20" s="146">
        <v>0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0</v>
      </c>
      <c r="CZ20" s="146">
        <v>5.3600000000000002E-3</v>
      </c>
    </row>
    <row r="21" spans="1:104">
      <c r="A21" s="178"/>
      <c r="B21" s="179"/>
      <c r="C21" s="227" t="s">
        <v>85</v>
      </c>
      <c r="D21" s="228"/>
      <c r="E21" s="228"/>
      <c r="F21" s="228"/>
      <c r="G21" s="229"/>
      <c r="L21" s="180" t="s">
        <v>85</v>
      </c>
      <c r="O21" s="170">
        <v>3</v>
      </c>
    </row>
    <row r="22" spans="1:104">
      <c r="A22" s="178"/>
      <c r="B22" s="181"/>
      <c r="C22" s="230" t="s">
        <v>101</v>
      </c>
      <c r="D22" s="231"/>
      <c r="E22" s="182">
        <v>4.5599999999999996</v>
      </c>
      <c r="F22" s="183"/>
      <c r="G22" s="184"/>
      <c r="M22" s="180" t="s">
        <v>101</v>
      </c>
      <c r="O22" s="170"/>
    </row>
    <row r="23" spans="1:104" ht="22.5">
      <c r="A23" s="171">
        <v>7</v>
      </c>
      <c r="B23" s="172" t="s">
        <v>102</v>
      </c>
      <c r="C23" s="173" t="s">
        <v>103</v>
      </c>
      <c r="D23" s="174" t="s">
        <v>84</v>
      </c>
      <c r="E23" s="175">
        <v>6.56</v>
      </c>
      <c r="F23" s="175">
        <v>0</v>
      </c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7.1500000000000001E-3</v>
      </c>
    </row>
    <row r="24" spans="1:104">
      <c r="A24" s="178"/>
      <c r="B24" s="179"/>
      <c r="C24" s="227" t="s">
        <v>85</v>
      </c>
      <c r="D24" s="228"/>
      <c r="E24" s="228"/>
      <c r="F24" s="228"/>
      <c r="G24" s="229"/>
      <c r="L24" s="180" t="s">
        <v>85</v>
      </c>
      <c r="O24" s="170">
        <v>3</v>
      </c>
    </row>
    <row r="25" spans="1:104">
      <c r="A25" s="178"/>
      <c r="B25" s="181"/>
      <c r="C25" s="230" t="s">
        <v>104</v>
      </c>
      <c r="D25" s="231"/>
      <c r="E25" s="182">
        <v>6.56</v>
      </c>
      <c r="F25" s="183"/>
      <c r="G25" s="184"/>
      <c r="M25" s="180" t="s">
        <v>104</v>
      </c>
      <c r="O25" s="170"/>
    </row>
    <row r="26" spans="1:104" ht="22.5">
      <c r="A26" s="171">
        <v>8</v>
      </c>
      <c r="B26" s="172" t="s">
        <v>105</v>
      </c>
      <c r="C26" s="173" t="s">
        <v>106</v>
      </c>
      <c r="D26" s="174" t="s">
        <v>96</v>
      </c>
      <c r="E26" s="175">
        <v>1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6.4000000000000003E-3</v>
      </c>
    </row>
    <row r="27" spans="1:104" ht="22.5">
      <c r="A27" s="171">
        <v>9</v>
      </c>
      <c r="B27" s="172" t="s">
        <v>107</v>
      </c>
      <c r="C27" s="173" t="s">
        <v>108</v>
      </c>
      <c r="D27" s="174" t="s">
        <v>109</v>
      </c>
      <c r="E27" s="175">
        <v>17.2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1.8599999999999998E-2</v>
      </c>
    </row>
    <row r="28" spans="1:104">
      <c r="A28" s="178"/>
      <c r="B28" s="181"/>
      <c r="C28" s="230" t="s">
        <v>110</v>
      </c>
      <c r="D28" s="231"/>
      <c r="E28" s="182">
        <v>17.2</v>
      </c>
      <c r="F28" s="183"/>
      <c r="G28" s="184"/>
      <c r="M28" s="180" t="s">
        <v>110</v>
      </c>
      <c r="O28" s="170"/>
    </row>
    <row r="29" spans="1:104" ht="22.5">
      <c r="A29" s="171">
        <v>10</v>
      </c>
      <c r="B29" s="172" t="s">
        <v>111</v>
      </c>
      <c r="C29" s="173" t="s">
        <v>112</v>
      </c>
      <c r="D29" s="174" t="s">
        <v>109</v>
      </c>
      <c r="E29" s="175">
        <v>1.73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2.017E-2</v>
      </c>
    </row>
    <row r="30" spans="1:104">
      <c r="A30" s="178"/>
      <c r="B30" s="181"/>
      <c r="C30" s="230" t="s">
        <v>113</v>
      </c>
      <c r="D30" s="231"/>
      <c r="E30" s="182">
        <v>1.73</v>
      </c>
      <c r="F30" s="183"/>
      <c r="G30" s="184"/>
      <c r="M30" s="180" t="s">
        <v>113</v>
      </c>
      <c r="O30" s="170"/>
    </row>
    <row r="31" spans="1:104" ht="22.5">
      <c r="A31" s="171">
        <v>11</v>
      </c>
      <c r="B31" s="172" t="s">
        <v>114</v>
      </c>
      <c r="C31" s="173" t="s">
        <v>115</v>
      </c>
      <c r="D31" s="174" t="s">
        <v>109</v>
      </c>
      <c r="E31" s="175">
        <v>3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1.5720000000000001E-2</v>
      </c>
    </row>
    <row r="32" spans="1:104">
      <c r="A32" s="178"/>
      <c r="B32" s="181"/>
      <c r="C32" s="230" t="s">
        <v>116</v>
      </c>
      <c r="D32" s="231"/>
      <c r="E32" s="182">
        <v>3</v>
      </c>
      <c r="F32" s="183"/>
      <c r="G32" s="184"/>
      <c r="M32" s="180" t="s">
        <v>116</v>
      </c>
      <c r="O32" s="170"/>
    </row>
    <row r="33" spans="1:104">
      <c r="A33" s="171">
        <v>12</v>
      </c>
      <c r="B33" s="172" t="s">
        <v>117</v>
      </c>
      <c r="C33" s="173" t="s">
        <v>118</v>
      </c>
      <c r="D33" s="174" t="s">
        <v>109</v>
      </c>
      <c r="E33" s="175">
        <v>1.2250000000000001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4.6780000000000002E-2</v>
      </c>
    </row>
    <row r="34" spans="1:104">
      <c r="A34" s="178"/>
      <c r="B34" s="181"/>
      <c r="C34" s="230" t="s">
        <v>119</v>
      </c>
      <c r="D34" s="231"/>
      <c r="E34" s="182">
        <v>1.2250000000000001</v>
      </c>
      <c r="F34" s="183"/>
      <c r="G34" s="184"/>
      <c r="M34" s="180" t="s">
        <v>119</v>
      </c>
      <c r="O34" s="170"/>
    </row>
    <row r="35" spans="1:104">
      <c r="A35" s="185"/>
      <c r="B35" s="186" t="s">
        <v>73</v>
      </c>
      <c r="C35" s="187" t="str">
        <f>CONCATENATE(B7," ",C7)</f>
        <v>3 Svislé a kompletní konstrukce</v>
      </c>
      <c r="D35" s="188"/>
      <c r="E35" s="189"/>
      <c r="F35" s="190"/>
      <c r="G35" s="191">
        <f>SUM(G7:G34)</f>
        <v>0</v>
      </c>
      <c r="O35" s="170">
        <v>4</v>
      </c>
      <c r="BA35" s="192">
        <f>SUM(BA7:BA34)</f>
        <v>0</v>
      </c>
      <c r="BB35" s="192">
        <f>SUM(BB7:BB34)</f>
        <v>0</v>
      </c>
      <c r="BC35" s="192">
        <f>SUM(BC7:BC34)</f>
        <v>0</v>
      </c>
      <c r="BD35" s="192">
        <f>SUM(BD7:BD34)</f>
        <v>0</v>
      </c>
      <c r="BE35" s="192">
        <f>SUM(BE7:BE34)</f>
        <v>0</v>
      </c>
    </row>
    <row r="36" spans="1:104">
      <c r="A36" s="163" t="s">
        <v>72</v>
      </c>
      <c r="B36" s="164" t="s">
        <v>120</v>
      </c>
      <c r="C36" s="165" t="s">
        <v>121</v>
      </c>
      <c r="D36" s="166"/>
      <c r="E36" s="167"/>
      <c r="F36" s="167"/>
      <c r="G36" s="168"/>
      <c r="H36" s="169"/>
      <c r="I36" s="169"/>
      <c r="O36" s="170">
        <v>1</v>
      </c>
    </row>
    <row r="37" spans="1:104" ht="22.5">
      <c r="A37" s="171">
        <v>13</v>
      </c>
      <c r="B37" s="172" t="s">
        <v>122</v>
      </c>
      <c r="C37" s="173" t="s">
        <v>123</v>
      </c>
      <c r="D37" s="174" t="s">
        <v>124</v>
      </c>
      <c r="E37" s="175">
        <v>1</v>
      </c>
      <c r="F37" s="175">
        <v>0</v>
      </c>
      <c r="G37" s="176">
        <f>E37*F37</f>
        <v>0</v>
      </c>
      <c r="O37" s="170">
        <v>2</v>
      </c>
      <c r="AA37" s="146">
        <v>12</v>
      </c>
      <c r="AB37" s="146">
        <v>0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12</v>
      </c>
      <c r="CB37" s="177">
        <v>0</v>
      </c>
      <c r="CZ37" s="146">
        <v>0</v>
      </c>
    </row>
    <row r="38" spans="1:104">
      <c r="A38" s="185"/>
      <c r="B38" s="186" t="s">
        <v>73</v>
      </c>
      <c r="C38" s="187" t="str">
        <f>CONCATENATE(B36," ",C36)</f>
        <v>38 Kompletní konstrukce</v>
      </c>
      <c r="D38" s="188"/>
      <c r="E38" s="189"/>
      <c r="F38" s="190"/>
      <c r="G38" s="191">
        <f>SUM(G36:G37)</f>
        <v>0</v>
      </c>
      <c r="O38" s="170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>
      <c r="A39" s="163" t="s">
        <v>72</v>
      </c>
      <c r="B39" s="164" t="s">
        <v>125</v>
      </c>
      <c r="C39" s="165" t="s">
        <v>126</v>
      </c>
      <c r="D39" s="166"/>
      <c r="E39" s="167"/>
      <c r="F39" s="167"/>
      <c r="G39" s="168"/>
      <c r="H39" s="169"/>
      <c r="I39" s="169"/>
      <c r="O39" s="170">
        <v>1</v>
      </c>
    </row>
    <row r="40" spans="1:104">
      <c r="A40" s="171">
        <v>14</v>
      </c>
      <c r="B40" s="172" t="s">
        <v>127</v>
      </c>
      <c r="C40" s="173" t="s">
        <v>128</v>
      </c>
      <c r="D40" s="174" t="s">
        <v>109</v>
      </c>
      <c r="E40" s="175">
        <v>20.55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1.7330000000000002E-2</v>
      </c>
    </row>
    <row r="41" spans="1:104">
      <c r="A41" s="178"/>
      <c r="B41" s="181"/>
      <c r="C41" s="230" t="s">
        <v>129</v>
      </c>
      <c r="D41" s="231"/>
      <c r="E41" s="182">
        <v>20.55</v>
      </c>
      <c r="F41" s="183"/>
      <c r="G41" s="184"/>
      <c r="M41" s="180" t="s">
        <v>129</v>
      </c>
      <c r="O41" s="170"/>
    </row>
    <row r="42" spans="1:104">
      <c r="A42" s="171">
        <v>15</v>
      </c>
      <c r="B42" s="172" t="s">
        <v>130</v>
      </c>
      <c r="C42" s="173" t="s">
        <v>131</v>
      </c>
      <c r="D42" s="174" t="s">
        <v>109</v>
      </c>
      <c r="E42" s="175">
        <v>6.2640000000000002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4.0000000000000003E-5</v>
      </c>
    </row>
    <row r="43" spans="1:104">
      <c r="A43" s="178"/>
      <c r="B43" s="181"/>
      <c r="C43" s="230" t="s">
        <v>132</v>
      </c>
      <c r="D43" s="231"/>
      <c r="E43" s="182">
        <v>6.2640000000000002</v>
      </c>
      <c r="F43" s="183"/>
      <c r="G43" s="184"/>
      <c r="M43" s="180" t="s">
        <v>132</v>
      </c>
      <c r="O43" s="170"/>
    </row>
    <row r="44" spans="1:104">
      <c r="A44" s="171">
        <v>16</v>
      </c>
      <c r="B44" s="172" t="s">
        <v>133</v>
      </c>
      <c r="C44" s="173" t="s">
        <v>134</v>
      </c>
      <c r="D44" s="174" t="s">
        <v>109</v>
      </c>
      <c r="E44" s="175">
        <v>7.2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4.0500000000000001E-2</v>
      </c>
    </row>
    <row r="45" spans="1:104">
      <c r="A45" s="178"/>
      <c r="B45" s="181"/>
      <c r="C45" s="230" t="s">
        <v>135</v>
      </c>
      <c r="D45" s="231"/>
      <c r="E45" s="182">
        <v>7.2</v>
      </c>
      <c r="F45" s="183"/>
      <c r="G45" s="184"/>
      <c r="M45" s="180" t="s">
        <v>135</v>
      </c>
      <c r="O45" s="170"/>
    </row>
    <row r="46" spans="1:104">
      <c r="A46" s="171">
        <v>17</v>
      </c>
      <c r="B46" s="172" t="s">
        <v>136</v>
      </c>
      <c r="C46" s="173" t="s">
        <v>137</v>
      </c>
      <c r="D46" s="174" t="s">
        <v>109</v>
      </c>
      <c r="E46" s="175">
        <v>76.814999999999998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3.5700000000000003E-2</v>
      </c>
    </row>
    <row r="47" spans="1:104">
      <c r="A47" s="178"/>
      <c r="B47" s="181"/>
      <c r="C47" s="230" t="s">
        <v>138</v>
      </c>
      <c r="D47" s="231"/>
      <c r="E47" s="182">
        <v>76.814999999999998</v>
      </c>
      <c r="F47" s="183"/>
      <c r="G47" s="184"/>
      <c r="M47" s="180" t="s">
        <v>138</v>
      </c>
      <c r="O47" s="170"/>
    </row>
    <row r="48" spans="1:104">
      <c r="A48" s="171">
        <v>18</v>
      </c>
      <c r="B48" s="172" t="s">
        <v>139</v>
      </c>
      <c r="C48" s="173" t="s">
        <v>140</v>
      </c>
      <c r="D48" s="174" t="s">
        <v>109</v>
      </c>
      <c r="E48" s="175">
        <v>97.364999999999995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0</v>
      </c>
      <c r="AC48" s="146">
        <v>0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0</v>
      </c>
      <c r="CZ48" s="146">
        <v>8.0000000000000007E-5</v>
      </c>
    </row>
    <row r="49" spans="1:104">
      <c r="A49" s="185"/>
      <c r="B49" s="186" t="s">
        <v>73</v>
      </c>
      <c r="C49" s="187" t="str">
        <f>CONCATENATE(B39," ",C39)</f>
        <v>61 Upravy povrchů vnitřní</v>
      </c>
      <c r="D49" s="188"/>
      <c r="E49" s="189"/>
      <c r="F49" s="190"/>
      <c r="G49" s="191">
        <f>SUM(G39:G48)</f>
        <v>0</v>
      </c>
      <c r="O49" s="170">
        <v>4</v>
      </c>
      <c r="BA49" s="192">
        <f>SUM(BA39:BA48)</f>
        <v>0</v>
      </c>
      <c r="BB49" s="192">
        <f>SUM(BB39:BB48)</f>
        <v>0</v>
      </c>
      <c r="BC49" s="192">
        <f>SUM(BC39:BC48)</f>
        <v>0</v>
      </c>
      <c r="BD49" s="192">
        <f>SUM(BD39:BD48)</f>
        <v>0</v>
      </c>
      <c r="BE49" s="192">
        <f>SUM(BE39:BE48)</f>
        <v>0</v>
      </c>
    </row>
    <row r="50" spans="1:104">
      <c r="A50" s="163" t="s">
        <v>72</v>
      </c>
      <c r="B50" s="164" t="s">
        <v>141</v>
      </c>
      <c r="C50" s="165" t="s">
        <v>142</v>
      </c>
      <c r="D50" s="166"/>
      <c r="E50" s="167"/>
      <c r="F50" s="167"/>
      <c r="G50" s="168"/>
      <c r="H50" s="169"/>
      <c r="I50" s="169"/>
      <c r="O50" s="170">
        <v>1</v>
      </c>
    </row>
    <row r="51" spans="1:104">
      <c r="A51" s="171">
        <v>19</v>
      </c>
      <c r="B51" s="172" t="s">
        <v>143</v>
      </c>
      <c r="C51" s="173" t="s">
        <v>144</v>
      </c>
      <c r="D51" s="174" t="s">
        <v>109</v>
      </c>
      <c r="E51" s="175">
        <v>3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2.5999999999999999E-2</v>
      </c>
    </row>
    <row r="52" spans="1:104">
      <c r="A52" s="171">
        <v>20</v>
      </c>
      <c r="B52" s="172" t="s">
        <v>145</v>
      </c>
      <c r="C52" s="173" t="s">
        <v>146</v>
      </c>
      <c r="D52" s="174" t="s">
        <v>109</v>
      </c>
      <c r="E52" s="175">
        <v>3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0</v>
      </c>
      <c r="AC52" s="146">
        <v>0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0</v>
      </c>
      <c r="CZ52" s="146">
        <v>3.7599999999999999E-3</v>
      </c>
    </row>
    <row r="53" spans="1:104" ht="22.5">
      <c r="A53" s="171">
        <v>21</v>
      </c>
      <c r="B53" s="172" t="s">
        <v>147</v>
      </c>
      <c r="C53" s="173" t="s">
        <v>148</v>
      </c>
      <c r="D53" s="174" t="s">
        <v>109</v>
      </c>
      <c r="E53" s="175">
        <v>13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0</v>
      </c>
      <c r="AC53" s="146">
        <v>0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0</v>
      </c>
      <c r="CZ53" s="146">
        <v>8.3000000000000001E-4</v>
      </c>
    </row>
    <row r="54" spans="1:104">
      <c r="A54" s="185"/>
      <c r="B54" s="186" t="s">
        <v>73</v>
      </c>
      <c r="C54" s="187" t="str">
        <f>CONCATENATE(B50," ",C50)</f>
        <v>62 Úpravy povrchů vnější</v>
      </c>
      <c r="D54" s="188"/>
      <c r="E54" s="189"/>
      <c r="F54" s="190"/>
      <c r="G54" s="191">
        <f>SUM(G50:G53)</f>
        <v>0</v>
      </c>
      <c r="O54" s="170">
        <v>4</v>
      </c>
      <c r="BA54" s="192">
        <f>SUM(BA50:BA53)</f>
        <v>0</v>
      </c>
      <c r="BB54" s="192">
        <f>SUM(BB50:BB53)</f>
        <v>0</v>
      </c>
      <c r="BC54" s="192">
        <f>SUM(BC50:BC53)</f>
        <v>0</v>
      </c>
      <c r="BD54" s="192">
        <f>SUM(BD50:BD53)</f>
        <v>0</v>
      </c>
      <c r="BE54" s="192">
        <f>SUM(BE50:BE53)</f>
        <v>0</v>
      </c>
    </row>
    <row r="55" spans="1:104">
      <c r="A55" s="163" t="s">
        <v>72</v>
      </c>
      <c r="B55" s="164" t="s">
        <v>149</v>
      </c>
      <c r="C55" s="165" t="s">
        <v>150</v>
      </c>
      <c r="D55" s="166"/>
      <c r="E55" s="167"/>
      <c r="F55" s="167"/>
      <c r="G55" s="168"/>
      <c r="H55" s="169"/>
      <c r="I55" s="169"/>
      <c r="O55" s="170">
        <v>1</v>
      </c>
    </row>
    <row r="56" spans="1:104">
      <c r="A56" s="171">
        <v>22</v>
      </c>
      <c r="B56" s="172" t="s">
        <v>151</v>
      </c>
      <c r="C56" s="173" t="s">
        <v>152</v>
      </c>
      <c r="D56" s="174" t="s">
        <v>153</v>
      </c>
      <c r="E56" s="175">
        <v>2.613</v>
      </c>
      <c r="F56" s="175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2.5249999999999999</v>
      </c>
    </row>
    <row r="57" spans="1:104">
      <c r="A57" s="178"/>
      <c r="B57" s="181"/>
      <c r="C57" s="230" t="s">
        <v>154</v>
      </c>
      <c r="D57" s="231"/>
      <c r="E57" s="182">
        <v>2.2229999999999999</v>
      </c>
      <c r="F57" s="183"/>
      <c r="G57" s="184"/>
      <c r="M57" s="180" t="s">
        <v>154</v>
      </c>
      <c r="O57" s="170"/>
    </row>
    <row r="58" spans="1:104">
      <c r="A58" s="178"/>
      <c r="B58" s="181"/>
      <c r="C58" s="230" t="s">
        <v>155</v>
      </c>
      <c r="D58" s="231"/>
      <c r="E58" s="182">
        <v>0.39</v>
      </c>
      <c r="F58" s="183"/>
      <c r="G58" s="184"/>
      <c r="M58" s="180" t="s">
        <v>155</v>
      </c>
      <c r="O58" s="170"/>
    </row>
    <row r="59" spans="1:104">
      <c r="A59" s="171">
        <v>23</v>
      </c>
      <c r="B59" s="172" t="s">
        <v>156</v>
      </c>
      <c r="C59" s="173" t="s">
        <v>157</v>
      </c>
      <c r="D59" s="174" t="s">
        <v>153</v>
      </c>
      <c r="E59" s="175">
        <v>2.613</v>
      </c>
      <c r="F59" s="175">
        <v>0</v>
      </c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0</v>
      </c>
    </row>
    <row r="60" spans="1:104">
      <c r="A60" s="178"/>
      <c r="B60" s="181"/>
      <c r="C60" s="230" t="s">
        <v>158</v>
      </c>
      <c r="D60" s="231"/>
      <c r="E60" s="182">
        <v>2.2229999999999999</v>
      </c>
      <c r="F60" s="183"/>
      <c r="G60" s="184"/>
      <c r="M60" s="205">
        <v>2223</v>
      </c>
      <c r="O60" s="170"/>
    </row>
    <row r="61" spans="1:104">
      <c r="A61" s="178"/>
      <c r="B61" s="181"/>
      <c r="C61" s="230" t="s">
        <v>159</v>
      </c>
      <c r="D61" s="231"/>
      <c r="E61" s="182">
        <v>0.39</v>
      </c>
      <c r="F61" s="183"/>
      <c r="G61" s="184"/>
      <c r="M61" s="180" t="s">
        <v>159</v>
      </c>
      <c r="O61" s="170"/>
    </row>
    <row r="62" spans="1:104">
      <c r="A62" s="171">
        <v>24</v>
      </c>
      <c r="B62" s="172" t="s">
        <v>160</v>
      </c>
      <c r="C62" s="173" t="s">
        <v>161</v>
      </c>
      <c r="D62" s="174" t="s">
        <v>153</v>
      </c>
      <c r="E62" s="175">
        <v>2.613</v>
      </c>
      <c r="F62" s="175">
        <v>0</v>
      </c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0</v>
      </c>
    </row>
    <row r="63" spans="1:104">
      <c r="A63" s="178"/>
      <c r="B63" s="181"/>
      <c r="C63" s="230" t="s">
        <v>158</v>
      </c>
      <c r="D63" s="231"/>
      <c r="E63" s="182">
        <v>2.2229999999999999</v>
      </c>
      <c r="F63" s="183"/>
      <c r="G63" s="184"/>
      <c r="M63" s="205">
        <v>2223</v>
      </c>
      <c r="O63" s="170"/>
    </row>
    <row r="64" spans="1:104">
      <c r="A64" s="178"/>
      <c r="B64" s="181"/>
      <c r="C64" s="230" t="s">
        <v>159</v>
      </c>
      <c r="D64" s="231"/>
      <c r="E64" s="182">
        <v>0.39</v>
      </c>
      <c r="F64" s="183"/>
      <c r="G64" s="184"/>
      <c r="M64" s="180" t="s">
        <v>159</v>
      </c>
      <c r="O64" s="170"/>
    </row>
    <row r="65" spans="1:104" ht="22.5">
      <c r="A65" s="171">
        <v>25</v>
      </c>
      <c r="B65" s="172" t="s">
        <v>162</v>
      </c>
      <c r="C65" s="173" t="s">
        <v>163</v>
      </c>
      <c r="D65" s="174" t="s">
        <v>164</v>
      </c>
      <c r="E65" s="175">
        <v>9.6600000000000005E-2</v>
      </c>
      <c r="F65" s="175">
        <v>0</v>
      </c>
      <c r="G65" s="176">
        <f>E65*F65</f>
        <v>0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1</v>
      </c>
      <c r="CZ65" s="146">
        <v>1.0662499999999999</v>
      </c>
    </row>
    <row r="66" spans="1:104">
      <c r="A66" s="178"/>
      <c r="B66" s="181"/>
      <c r="C66" s="230" t="s">
        <v>165</v>
      </c>
      <c r="D66" s="231"/>
      <c r="E66" s="182">
        <v>8.2199999999999995E-2</v>
      </c>
      <c r="F66" s="183"/>
      <c r="G66" s="184"/>
      <c r="M66" s="180" t="s">
        <v>165</v>
      </c>
      <c r="O66" s="170"/>
    </row>
    <row r="67" spans="1:104">
      <c r="A67" s="178"/>
      <c r="B67" s="181"/>
      <c r="C67" s="230" t="s">
        <v>166</v>
      </c>
      <c r="D67" s="231"/>
      <c r="E67" s="182">
        <v>1.44E-2</v>
      </c>
      <c r="F67" s="183"/>
      <c r="G67" s="184"/>
      <c r="M67" s="180" t="s">
        <v>166</v>
      </c>
      <c r="O67" s="170"/>
    </row>
    <row r="68" spans="1:104">
      <c r="A68" s="171">
        <v>26</v>
      </c>
      <c r="B68" s="172" t="s">
        <v>167</v>
      </c>
      <c r="C68" s="173" t="s">
        <v>168</v>
      </c>
      <c r="D68" s="174" t="s">
        <v>153</v>
      </c>
      <c r="E68" s="175">
        <v>1.3065</v>
      </c>
      <c r="F68" s="17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1.837</v>
      </c>
    </row>
    <row r="69" spans="1:104">
      <c r="A69" s="178"/>
      <c r="B69" s="181"/>
      <c r="C69" s="230" t="s">
        <v>169</v>
      </c>
      <c r="D69" s="231"/>
      <c r="E69" s="182">
        <v>1.1114999999999999</v>
      </c>
      <c r="F69" s="183"/>
      <c r="G69" s="184"/>
      <c r="M69" s="180" t="s">
        <v>169</v>
      </c>
      <c r="O69" s="170"/>
    </row>
    <row r="70" spans="1:104">
      <c r="A70" s="178"/>
      <c r="B70" s="181"/>
      <c r="C70" s="230" t="s">
        <v>170</v>
      </c>
      <c r="D70" s="231"/>
      <c r="E70" s="182">
        <v>0.19500000000000001</v>
      </c>
      <c r="F70" s="183"/>
      <c r="G70" s="184"/>
      <c r="M70" s="180" t="s">
        <v>170</v>
      </c>
      <c r="O70" s="170"/>
    </row>
    <row r="71" spans="1:104">
      <c r="A71" s="171">
        <v>27</v>
      </c>
      <c r="B71" s="172" t="s">
        <v>171</v>
      </c>
      <c r="C71" s="173" t="s">
        <v>172</v>
      </c>
      <c r="D71" s="174" t="s">
        <v>153</v>
      </c>
      <c r="E71" s="175">
        <v>0.26129999999999998</v>
      </c>
      <c r="F71" s="175">
        <v>0</v>
      </c>
      <c r="G71" s="176">
        <f>E71*F71</f>
        <v>0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1</v>
      </c>
      <c r="CZ71" s="146">
        <v>0.38850000000000001</v>
      </c>
    </row>
    <row r="72" spans="1:104">
      <c r="A72" s="178"/>
      <c r="B72" s="181"/>
      <c r="C72" s="230" t="s">
        <v>173</v>
      </c>
      <c r="D72" s="231"/>
      <c r="E72" s="182">
        <v>0.2223</v>
      </c>
      <c r="F72" s="183"/>
      <c r="G72" s="184"/>
      <c r="M72" s="180" t="s">
        <v>173</v>
      </c>
      <c r="O72" s="170"/>
    </row>
    <row r="73" spans="1:104">
      <c r="A73" s="178"/>
      <c r="B73" s="181"/>
      <c r="C73" s="230" t="s">
        <v>174</v>
      </c>
      <c r="D73" s="231"/>
      <c r="E73" s="182">
        <v>3.9E-2</v>
      </c>
      <c r="F73" s="183"/>
      <c r="G73" s="184"/>
      <c r="M73" s="180" t="s">
        <v>174</v>
      </c>
      <c r="O73" s="170"/>
    </row>
    <row r="74" spans="1:104">
      <c r="A74" s="171">
        <v>28</v>
      </c>
      <c r="B74" s="172" t="s">
        <v>175</v>
      </c>
      <c r="C74" s="173" t="s">
        <v>176</v>
      </c>
      <c r="D74" s="174" t="s">
        <v>109</v>
      </c>
      <c r="E74" s="175">
        <v>3.9</v>
      </c>
      <c r="F74" s="175">
        <v>0</v>
      </c>
      <c r="G74" s="176">
        <f>E74*F74</f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1</v>
      </c>
      <c r="CZ74" s="146">
        <v>2.7999999999999998E-4</v>
      </c>
    </row>
    <row r="75" spans="1:104">
      <c r="A75" s="178"/>
      <c r="B75" s="181"/>
      <c r="C75" s="230" t="s">
        <v>177</v>
      </c>
      <c r="D75" s="231"/>
      <c r="E75" s="182">
        <v>3.9</v>
      </c>
      <c r="F75" s="183"/>
      <c r="G75" s="184"/>
      <c r="M75" s="180" t="s">
        <v>177</v>
      </c>
      <c r="O75" s="170"/>
    </row>
    <row r="76" spans="1:104">
      <c r="A76" s="171">
        <v>29</v>
      </c>
      <c r="B76" s="172" t="s">
        <v>178</v>
      </c>
      <c r="C76" s="173" t="s">
        <v>179</v>
      </c>
      <c r="D76" s="174" t="s">
        <v>109</v>
      </c>
      <c r="E76" s="175">
        <v>26.13</v>
      </c>
      <c r="F76" s="175">
        <v>0</v>
      </c>
      <c r="G76" s="176">
        <f>E76*F76</f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1</v>
      </c>
      <c r="CZ76" s="146">
        <v>3.1620000000000002E-2</v>
      </c>
    </row>
    <row r="77" spans="1:104">
      <c r="A77" s="178"/>
      <c r="B77" s="181"/>
      <c r="C77" s="230" t="s">
        <v>180</v>
      </c>
      <c r="D77" s="231"/>
      <c r="E77" s="182">
        <v>22.23</v>
      </c>
      <c r="F77" s="183"/>
      <c r="G77" s="184"/>
      <c r="M77" s="180" t="s">
        <v>180</v>
      </c>
      <c r="O77" s="170"/>
    </row>
    <row r="78" spans="1:104">
      <c r="A78" s="178"/>
      <c r="B78" s="181"/>
      <c r="C78" s="230" t="s">
        <v>177</v>
      </c>
      <c r="D78" s="231"/>
      <c r="E78" s="182">
        <v>3.9</v>
      </c>
      <c r="F78" s="183"/>
      <c r="G78" s="184"/>
      <c r="M78" s="180" t="s">
        <v>177</v>
      </c>
      <c r="O78" s="170"/>
    </row>
    <row r="79" spans="1:104">
      <c r="A79" s="185"/>
      <c r="B79" s="186" t="s">
        <v>73</v>
      </c>
      <c r="C79" s="187" t="str">
        <f>CONCATENATE(B55," ",C55)</f>
        <v>63 Podlahy a podlahové konstrukce</v>
      </c>
      <c r="D79" s="188"/>
      <c r="E79" s="189"/>
      <c r="F79" s="190"/>
      <c r="G79" s="191">
        <f>SUM(G55:G78)</f>
        <v>0</v>
      </c>
      <c r="O79" s="170">
        <v>4</v>
      </c>
      <c r="BA79" s="192">
        <f>SUM(BA55:BA78)</f>
        <v>0</v>
      </c>
      <c r="BB79" s="192">
        <f>SUM(BB55:BB78)</f>
        <v>0</v>
      </c>
      <c r="BC79" s="192">
        <f>SUM(BC55:BC78)</f>
        <v>0</v>
      </c>
      <c r="BD79" s="192">
        <f>SUM(BD55:BD78)</f>
        <v>0</v>
      </c>
      <c r="BE79" s="192">
        <f>SUM(BE55:BE78)</f>
        <v>0</v>
      </c>
    </row>
    <row r="80" spans="1:104">
      <c r="A80" s="163" t="s">
        <v>72</v>
      </c>
      <c r="B80" s="164" t="s">
        <v>181</v>
      </c>
      <c r="C80" s="165" t="s">
        <v>182</v>
      </c>
      <c r="D80" s="166"/>
      <c r="E80" s="167"/>
      <c r="F80" s="167"/>
      <c r="G80" s="168"/>
      <c r="H80" s="169"/>
      <c r="I80" s="169"/>
      <c r="O80" s="170">
        <v>1</v>
      </c>
    </row>
    <row r="81" spans="1:104">
      <c r="A81" s="171">
        <v>30</v>
      </c>
      <c r="B81" s="172" t="s">
        <v>183</v>
      </c>
      <c r="C81" s="173" t="s">
        <v>184</v>
      </c>
      <c r="D81" s="174" t="s">
        <v>109</v>
      </c>
      <c r="E81" s="175">
        <v>26.13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1</v>
      </c>
      <c r="CZ81" s="146">
        <v>1.58E-3</v>
      </c>
    </row>
    <row r="82" spans="1:104">
      <c r="A82" s="178"/>
      <c r="B82" s="181"/>
      <c r="C82" s="230" t="s">
        <v>185</v>
      </c>
      <c r="D82" s="231"/>
      <c r="E82" s="182">
        <v>26.13</v>
      </c>
      <c r="F82" s="183"/>
      <c r="G82" s="184"/>
      <c r="M82" s="180" t="s">
        <v>185</v>
      </c>
      <c r="O82" s="170"/>
    </row>
    <row r="83" spans="1:104">
      <c r="A83" s="185"/>
      <c r="B83" s="186" t="s">
        <v>73</v>
      </c>
      <c r="C83" s="187" t="str">
        <f>CONCATENATE(B80," ",C80)</f>
        <v>94 Lešení a stavební výtahy</v>
      </c>
      <c r="D83" s="188"/>
      <c r="E83" s="189"/>
      <c r="F83" s="190"/>
      <c r="G83" s="191">
        <f>SUM(G80:G82)</f>
        <v>0</v>
      </c>
      <c r="O83" s="170">
        <v>4</v>
      </c>
      <c r="BA83" s="192">
        <f>SUM(BA80:BA82)</f>
        <v>0</v>
      </c>
      <c r="BB83" s="192">
        <f>SUM(BB80:BB82)</f>
        <v>0</v>
      </c>
      <c r="BC83" s="192">
        <f>SUM(BC80:BC82)</f>
        <v>0</v>
      </c>
      <c r="BD83" s="192">
        <f>SUM(BD80:BD82)</f>
        <v>0</v>
      </c>
      <c r="BE83" s="192">
        <f>SUM(BE80:BE82)</f>
        <v>0</v>
      </c>
    </row>
    <row r="84" spans="1:104">
      <c r="A84" s="163" t="s">
        <v>72</v>
      </c>
      <c r="B84" s="164" t="s">
        <v>186</v>
      </c>
      <c r="C84" s="165" t="s">
        <v>187</v>
      </c>
      <c r="D84" s="166"/>
      <c r="E84" s="167"/>
      <c r="F84" s="167"/>
      <c r="G84" s="168"/>
      <c r="H84" s="169"/>
      <c r="I84" s="169"/>
      <c r="O84" s="170">
        <v>1</v>
      </c>
    </row>
    <row r="85" spans="1:104">
      <c r="A85" s="171">
        <v>31</v>
      </c>
      <c r="B85" s="172" t="s">
        <v>188</v>
      </c>
      <c r="C85" s="173" t="s">
        <v>189</v>
      </c>
      <c r="D85" s="174" t="s">
        <v>109</v>
      </c>
      <c r="E85" s="175">
        <v>26.13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4.0000000000000003E-5</v>
      </c>
    </row>
    <row r="86" spans="1:104">
      <c r="A86" s="178"/>
      <c r="B86" s="179"/>
      <c r="C86" s="227" t="s">
        <v>190</v>
      </c>
      <c r="D86" s="228"/>
      <c r="E86" s="228"/>
      <c r="F86" s="228"/>
      <c r="G86" s="229"/>
      <c r="L86" s="180" t="s">
        <v>190</v>
      </c>
      <c r="O86" s="170">
        <v>3</v>
      </c>
    </row>
    <row r="87" spans="1:104">
      <c r="A87" s="185"/>
      <c r="B87" s="186" t="s">
        <v>73</v>
      </c>
      <c r="C87" s="187" t="str">
        <f>CONCATENATE(B84," ",C84)</f>
        <v>95 Dokončovací konstrukce na pozemních stavbách</v>
      </c>
      <c r="D87" s="188"/>
      <c r="E87" s="189"/>
      <c r="F87" s="190"/>
      <c r="G87" s="191">
        <f>SUM(G84:G86)</f>
        <v>0</v>
      </c>
      <c r="O87" s="170">
        <v>4</v>
      </c>
      <c r="BA87" s="192">
        <f>SUM(BA84:BA86)</f>
        <v>0</v>
      </c>
      <c r="BB87" s="192">
        <f>SUM(BB84:BB86)</f>
        <v>0</v>
      </c>
      <c r="BC87" s="192">
        <f>SUM(BC84:BC86)</f>
        <v>0</v>
      </c>
      <c r="BD87" s="192">
        <f>SUM(BD84:BD86)</f>
        <v>0</v>
      </c>
      <c r="BE87" s="192">
        <f>SUM(BE84:BE86)</f>
        <v>0</v>
      </c>
    </row>
    <row r="88" spans="1:104">
      <c r="A88" s="163" t="s">
        <v>72</v>
      </c>
      <c r="B88" s="164" t="s">
        <v>191</v>
      </c>
      <c r="C88" s="165" t="s">
        <v>192</v>
      </c>
      <c r="D88" s="166"/>
      <c r="E88" s="167"/>
      <c r="F88" s="167"/>
      <c r="G88" s="168"/>
      <c r="H88" s="169"/>
      <c r="I88" s="169"/>
      <c r="O88" s="170">
        <v>1</v>
      </c>
    </row>
    <row r="89" spans="1:104">
      <c r="A89" s="171">
        <v>32</v>
      </c>
      <c r="B89" s="172" t="s">
        <v>193</v>
      </c>
      <c r="C89" s="173" t="s">
        <v>194</v>
      </c>
      <c r="D89" s="174" t="s">
        <v>109</v>
      </c>
      <c r="E89" s="175">
        <v>2.96</v>
      </c>
      <c r="F89" s="175">
        <v>0</v>
      </c>
      <c r="G89" s="176">
        <f>E89*F89</f>
        <v>0</v>
      </c>
      <c r="O89" s="170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</v>
      </c>
      <c r="CB89" s="177">
        <v>1</v>
      </c>
      <c r="CZ89" s="146">
        <v>6.7000000000000002E-4</v>
      </c>
    </row>
    <row r="90" spans="1:104">
      <c r="A90" s="178"/>
      <c r="B90" s="181"/>
      <c r="C90" s="230" t="s">
        <v>195</v>
      </c>
      <c r="D90" s="231"/>
      <c r="E90" s="182">
        <v>1.77</v>
      </c>
      <c r="F90" s="183"/>
      <c r="G90" s="184"/>
      <c r="M90" s="180" t="s">
        <v>195</v>
      </c>
      <c r="O90" s="170"/>
    </row>
    <row r="91" spans="1:104">
      <c r="A91" s="178"/>
      <c r="B91" s="181"/>
      <c r="C91" s="230" t="s">
        <v>196</v>
      </c>
      <c r="D91" s="231"/>
      <c r="E91" s="182">
        <v>1.19</v>
      </c>
      <c r="F91" s="183"/>
      <c r="G91" s="184"/>
      <c r="M91" s="180" t="s">
        <v>196</v>
      </c>
      <c r="O91" s="170"/>
    </row>
    <row r="92" spans="1:104" ht="22.5">
      <c r="A92" s="171">
        <v>33</v>
      </c>
      <c r="B92" s="172" t="s">
        <v>197</v>
      </c>
      <c r="C92" s="173" t="s">
        <v>198</v>
      </c>
      <c r="D92" s="174" t="s">
        <v>153</v>
      </c>
      <c r="E92" s="175">
        <v>1.9650000000000001</v>
      </c>
      <c r="F92" s="175">
        <v>0</v>
      </c>
      <c r="G92" s="176">
        <f>E92*F92</f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1</v>
      </c>
      <c r="CZ92" s="146">
        <v>0</v>
      </c>
    </row>
    <row r="93" spans="1:104">
      <c r="A93" s="178"/>
      <c r="B93" s="181"/>
      <c r="C93" s="230" t="s">
        <v>199</v>
      </c>
      <c r="D93" s="231"/>
      <c r="E93" s="182">
        <v>1.6725000000000001</v>
      </c>
      <c r="F93" s="183"/>
      <c r="G93" s="184"/>
      <c r="M93" s="180" t="s">
        <v>199</v>
      </c>
      <c r="O93" s="170"/>
    </row>
    <row r="94" spans="1:104">
      <c r="A94" s="178"/>
      <c r="B94" s="181"/>
      <c r="C94" s="230" t="s">
        <v>200</v>
      </c>
      <c r="D94" s="231"/>
      <c r="E94" s="182">
        <v>0.29249999999999998</v>
      </c>
      <c r="F94" s="183"/>
      <c r="G94" s="184"/>
      <c r="M94" s="180" t="s">
        <v>200</v>
      </c>
      <c r="O94" s="170"/>
    </row>
    <row r="95" spans="1:104" ht="22.5">
      <c r="A95" s="171">
        <v>34</v>
      </c>
      <c r="B95" s="172" t="s">
        <v>201</v>
      </c>
      <c r="C95" s="173" t="s">
        <v>202</v>
      </c>
      <c r="D95" s="174" t="s">
        <v>153</v>
      </c>
      <c r="E95" s="175">
        <v>2.62</v>
      </c>
      <c r="F95" s="175">
        <v>0</v>
      </c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0</v>
      </c>
    </row>
    <row r="96" spans="1:104">
      <c r="A96" s="178"/>
      <c r="B96" s="181"/>
      <c r="C96" s="230" t="s">
        <v>203</v>
      </c>
      <c r="D96" s="231"/>
      <c r="E96" s="182">
        <v>2.23</v>
      </c>
      <c r="F96" s="183"/>
      <c r="G96" s="184"/>
      <c r="M96" s="180" t="s">
        <v>203</v>
      </c>
      <c r="O96" s="170"/>
    </row>
    <row r="97" spans="1:104">
      <c r="A97" s="178"/>
      <c r="B97" s="181"/>
      <c r="C97" s="230" t="s">
        <v>204</v>
      </c>
      <c r="D97" s="231"/>
      <c r="E97" s="182">
        <v>0.39</v>
      </c>
      <c r="F97" s="183"/>
      <c r="G97" s="184"/>
      <c r="M97" s="180" t="s">
        <v>204</v>
      </c>
      <c r="O97" s="170"/>
    </row>
    <row r="98" spans="1:104">
      <c r="A98" s="171">
        <v>35</v>
      </c>
      <c r="B98" s="172" t="s">
        <v>205</v>
      </c>
      <c r="C98" s="173" t="s">
        <v>206</v>
      </c>
      <c r="D98" s="174" t="s">
        <v>109</v>
      </c>
      <c r="E98" s="175">
        <v>3.9</v>
      </c>
      <c r="F98" s="175">
        <v>0</v>
      </c>
      <c r="G98" s="176">
        <f>E98*F98</f>
        <v>0</v>
      </c>
      <c r="O98" s="170">
        <v>2</v>
      </c>
      <c r="AA98" s="146">
        <v>1</v>
      </c>
      <c r="AB98" s="146">
        <v>1</v>
      </c>
      <c r="AC98" s="146">
        <v>1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1</v>
      </c>
      <c r="CZ98" s="146">
        <v>0</v>
      </c>
    </row>
    <row r="99" spans="1:104" ht="22.5">
      <c r="A99" s="171">
        <v>36</v>
      </c>
      <c r="B99" s="172" t="s">
        <v>207</v>
      </c>
      <c r="C99" s="173" t="s">
        <v>208</v>
      </c>
      <c r="D99" s="174" t="s">
        <v>109</v>
      </c>
      <c r="E99" s="175">
        <v>3.9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0</v>
      </c>
    </row>
    <row r="100" spans="1:104">
      <c r="A100" s="178"/>
      <c r="B100" s="181"/>
      <c r="C100" s="230" t="s">
        <v>209</v>
      </c>
      <c r="D100" s="231"/>
      <c r="E100" s="182">
        <v>3.9</v>
      </c>
      <c r="F100" s="183"/>
      <c r="G100" s="184"/>
      <c r="M100" s="180" t="s">
        <v>209</v>
      </c>
      <c r="O100" s="170"/>
    </row>
    <row r="101" spans="1:104">
      <c r="A101" s="171">
        <v>37</v>
      </c>
      <c r="B101" s="172" t="s">
        <v>210</v>
      </c>
      <c r="C101" s="173" t="s">
        <v>211</v>
      </c>
      <c r="D101" s="174" t="s">
        <v>153</v>
      </c>
      <c r="E101" s="175">
        <v>1.31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1</v>
      </c>
      <c r="CZ101" s="146">
        <v>0</v>
      </c>
    </row>
    <row r="102" spans="1:104">
      <c r="A102" s="178"/>
      <c r="B102" s="181"/>
      <c r="C102" s="230" t="s">
        <v>212</v>
      </c>
      <c r="D102" s="231"/>
      <c r="E102" s="182">
        <v>1.115</v>
      </c>
      <c r="F102" s="183"/>
      <c r="G102" s="184"/>
      <c r="M102" s="180" t="s">
        <v>212</v>
      </c>
      <c r="O102" s="170"/>
    </row>
    <row r="103" spans="1:104">
      <c r="A103" s="178"/>
      <c r="B103" s="181"/>
      <c r="C103" s="230" t="s">
        <v>213</v>
      </c>
      <c r="D103" s="231"/>
      <c r="E103" s="182">
        <v>0.19500000000000001</v>
      </c>
      <c r="F103" s="183"/>
      <c r="G103" s="184"/>
      <c r="M103" s="180" t="s">
        <v>213</v>
      </c>
      <c r="O103" s="170"/>
    </row>
    <row r="104" spans="1:104">
      <c r="A104" s="171">
        <v>38</v>
      </c>
      <c r="B104" s="172" t="s">
        <v>214</v>
      </c>
      <c r="C104" s="173" t="s">
        <v>215</v>
      </c>
      <c r="D104" s="174" t="s">
        <v>96</v>
      </c>
      <c r="E104" s="175">
        <v>3</v>
      </c>
      <c r="F104" s="175">
        <v>0</v>
      </c>
      <c r="G104" s="176">
        <f>E104*F104</f>
        <v>0</v>
      </c>
      <c r="O104" s="170">
        <v>2</v>
      </c>
      <c r="AA104" s="146">
        <v>1</v>
      </c>
      <c r="AB104" s="146">
        <v>1</v>
      </c>
      <c r="AC104" s="146">
        <v>1</v>
      </c>
      <c r="AZ104" s="146">
        <v>1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1</v>
      </c>
      <c r="CZ104" s="146">
        <v>0</v>
      </c>
    </row>
    <row r="105" spans="1:104">
      <c r="A105" s="178"/>
      <c r="B105" s="181"/>
      <c r="C105" s="230" t="s">
        <v>216</v>
      </c>
      <c r="D105" s="231"/>
      <c r="E105" s="182">
        <v>2</v>
      </c>
      <c r="F105" s="183"/>
      <c r="G105" s="184"/>
      <c r="M105" s="180" t="s">
        <v>216</v>
      </c>
      <c r="O105" s="170"/>
    </row>
    <row r="106" spans="1:104">
      <c r="A106" s="178"/>
      <c r="B106" s="181"/>
      <c r="C106" s="230" t="s">
        <v>217</v>
      </c>
      <c r="D106" s="231"/>
      <c r="E106" s="182">
        <v>1</v>
      </c>
      <c r="F106" s="183"/>
      <c r="G106" s="184"/>
      <c r="M106" s="180" t="s">
        <v>217</v>
      </c>
      <c r="O106" s="170"/>
    </row>
    <row r="107" spans="1:104">
      <c r="A107" s="171">
        <v>39</v>
      </c>
      <c r="B107" s="172" t="s">
        <v>218</v>
      </c>
      <c r="C107" s="173" t="s">
        <v>219</v>
      </c>
      <c r="D107" s="174" t="s">
        <v>109</v>
      </c>
      <c r="E107" s="175">
        <v>4.4000000000000004</v>
      </c>
      <c r="F107" s="175">
        <v>0</v>
      </c>
      <c r="G107" s="176">
        <f>E107*F107</f>
        <v>0</v>
      </c>
      <c r="O107" s="170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1</v>
      </c>
      <c r="CZ107" s="146">
        <v>1.17E-3</v>
      </c>
    </row>
    <row r="108" spans="1:104">
      <c r="A108" s="178"/>
      <c r="B108" s="181"/>
      <c r="C108" s="230" t="s">
        <v>220</v>
      </c>
      <c r="D108" s="231"/>
      <c r="E108" s="182">
        <v>3.2</v>
      </c>
      <c r="F108" s="183"/>
      <c r="G108" s="184"/>
      <c r="M108" s="180" t="s">
        <v>220</v>
      </c>
      <c r="O108" s="170"/>
    </row>
    <row r="109" spans="1:104">
      <c r="A109" s="178"/>
      <c r="B109" s="181"/>
      <c r="C109" s="230" t="s">
        <v>221</v>
      </c>
      <c r="D109" s="231"/>
      <c r="E109" s="182">
        <v>1.2</v>
      </c>
      <c r="F109" s="183"/>
      <c r="G109" s="184"/>
      <c r="M109" s="180" t="s">
        <v>221</v>
      </c>
      <c r="O109" s="170"/>
    </row>
    <row r="110" spans="1:104">
      <c r="A110" s="185"/>
      <c r="B110" s="186" t="s">
        <v>73</v>
      </c>
      <c r="C110" s="187" t="str">
        <f>CONCATENATE(B88," ",C88)</f>
        <v>96 Bourání konstrukcí</v>
      </c>
      <c r="D110" s="188"/>
      <c r="E110" s="189"/>
      <c r="F110" s="190"/>
      <c r="G110" s="191">
        <f>SUM(G88:G109)</f>
        <v>0</v>
      </c>
      <c r="O110" s="170">
        <v>4</v>
      </c>
      <c r="BA110" s="192">
        <f>SUM(BA88:BA109)</f>
        <v>0</v>
      </c>
      <c r="BB110" s="192">
        <f>SUM(BB88:BB109)</f>
        <v>0</v>
      </c>
      <c r="BC110" s="192">
        <f>SUM(BC88:BC109)</f>
        <v>0</v>
      </c>
      <c r="BD110" s="192">
        <f>SUM(BD88:BD109)</f>
        <v>0</v>
      </c>
      <c r="BE110" s="192">
        <f>SUM(BE88:BE109)</f>
        <v>0</v>
      </c>
    </row>
    <row r="111" spans="1:104">
      <c r="A111" s="163" t="s">
        <v>72</v>
      </c>
      <c r="B111" s="164" t="s">
        <v>222</v>
      </c>
      <c r="C111" s="165" t="s">
        <v>223</v>
      </c>
      <c r="D111" s="166"/>
      <c r="E111" s="167"/>
      <c r="F111" s="167"/>
      <c r="G111" s="168"/>
      <c r="H111" s="169"/>
      <c r="I111" s="169"/>
      <c r="O111" s="170">
        <v>1</v>
      </c>
    </row>
    <row r="112" spans="1:104">
      <c r="A112" s="171">
        <v>40</v>
      </c>
      <c r="B112" s="172" t="s">
        <v>224</v>
      </c>
      <c r="C112" s="173" t="s">
        <v>225</v>
      </c>
      <c r="D112" s="174" t="s">
        <v>109</v>
      </c>
      <c r="E112" s="175">
        <v>7.2</v>
      </c>
      <c r="F112" s="175">
        <v>0</v>
      </c>
      <c r="G112" s="176">
        <f>E112*F112</f>
        <v>0</v>
      </c>
      <c r="O112" s="170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1</v>
      </c>
      <c r="CZ112" s="146">
        <v>0</v>
      </c>
    </row>
    <row r="113" spans="1:104">
      <c r="A113" s="178"/>
      <c r="B113" s="181"/>
      <c r="C113" s="230" t="s">
        <v>226</v>
      </c>
      <c r="D113" s="231"/>
      <c r="E113" s="182">
        <v>7.2</v>
      </c>
      <c r="F113" s="183"/>
      <c r="G113" s="184"/>
      <c r="M113" s="180" t="s">
        <v>226</v>
      </c>
      <c r="O113" s="170"/>
    </row>
    <row r="114" spans="1:104">
      <c r="A114" s="171">
        <v>41</v>
      </c>
      <c r="B114" s="172" t="s">
        <v>227</v>
      </c>
      <c r="C114" s="173" t="s">
        <v>228</v>
      </c>
      <c r="D114" s="174" t="s">
        <v>109</v>
      </c>
      <c r="E114" s="175">
        <v>97.364999999999995</v>
      </c>
      <c r="F114" s="175">
        <v>0</v>
      </c>
      <c r="G114" s="176">
        <f>E114*F114</f>
        <v>0</v>
      </c>
      <c r="O114" s="170">
        <v>2</v>
      </c>
      <c r="AA114" s="146">
        <v>1</v>
      </c>
      <c r="AB114" s="146">
        <v>1</v>
      </c>
      <c r="AC114" s="146">
        <v>1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</v>
      </c>
      <c r="CB114" s="177">
        <v>1</v>
      </c>
      <c r="CZ114" s="146">
        <v>0</v>
      </c>
    </row>
    <row r="115" spans="1:104">
      <c r="A115" s="178"/>
      <c r="B115" s="181"/>
      <c r="C115" s="230" t="s">
        <v>229</v>
      </c>
      <c r="D115" s="231"/>
      <c r="E115" s="182">
        <v>50.814</v>
      </c>
      <c r="F115" s="183"/>
      <c r="G115" s="184"/>
      <c r="M115" s="180" t="s">
        <v>229</v>
      </c>
      <c r="O115" s="170"/>
    </row>
    <row r="116" spans="1:104">
      <c r="A116" s="178"/>
      <c r="B116" s="181"/>
      <c r="C116" s="230" t="s">
        <v>230</v>
      </c>
      <c r="D116" s="231"/>
      <c r="E116" s="182">
        <v>24.071999999999999</v>
      </c>
      <c r="F116" s="183"/>
      <c r="G116" s="184"/>
      <c r="M116" s="180" t="s">
        <v>230</v>
      </c>
      <c r="O116" s="170"/>
    </row>
    <row r="117" spans="1:104">
      <c r="A117" s="178"/>
      <c r="B117" s="181"/>
      <c r="C117" s="230" t="s">
        <v>231</v>
      </c>
      <c r="D117" s="231"/>
      <c r="E117" s="182">
        <v>22.478999999999999</v>
      </c>
      <c r="F117" s="183"/>
      <c r="G117" s="184"/>
      <c r="M117" s="180" t="s">
        <v>231</v>
      </c>
      <c r="O117" s="170"/>
    </row>
    <row r="118" spans="1:104">
      <c r="A118" s="171">
        <v>42</v>
      </c>
      <c r="B118" s="172" t="s">
        <v>232</v>
      </c>
      <c r="C118" s="173" t="s">
        <v>233</v>
      </c>
      <c r="D118" s="174" t="s">
        <v>109</v>
      </c>
      <c r="E118" s="175">
        <v>19.23</v>
      </c>
      <c r="F118" s="175">
        <v>0</v>
      </c>
      <c r="G118" s="176">
        <f>E118*F118</f>
        <v>0</v>
      </c>
      <c r="O118" s="170">
        <v>2</v>
      </c>
      <c r="AA118" s="146">
        <v>1</v>
      </c>
      <c r="AB118" s="146">
        <v>1</v>
      </c>
      <c r="AC118" s="146">
        <v>1</v>
      </c>
      <c r="AZ118" s="146">
        <v>1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1</v>
      </c>
      <c r="CB118" s="177">
        <v>1</v>
      </c>
      <c r="CZ118" s="146">
        <v>0</v>
      </c>
    </row>
    <row r="119" spans="1:104">
      <c r="A119" s="178"/>
      <c r="B119" s="181"/>
      <c r="C119" s="230" t="s">
        <v>234</v>
      </c>
      <c r="D119" s="231"/>
      <c r="E119" s="182">
        <v>19.23</v>
      </c>
      <c r="F119" s="183"/>
      <c r="G119" s="184"/>
      <c r="M119" s="180" t="s">
        <v>234</v>
      </c>
      <c r="O119" s="170"/>
    </row>
    <row r="120" spans="1:104">
      <c r="A120" s="171">
        <v>43</v>
      </c>
      <c r="B120" s="172" t="s">
        <v>235</v>
      </c>
      <c r="C120" s="173" t="s">
        <v>236</v>
      </c>
      <c r="D120" s="174" t="s">
        <v>109</v>
      </c>
      <c r="E120" s="175">
        <v>19.23</v>
      </c>
      <c r="F120" s="175">
        <v>0</v>
      </c>
      <c r="G120" s="176">
        <f>E120*F120</f>
        <v>0</v>
      </c>
      <c r="O120" s="170">
        <v>2</v>
      </c>
      <c r="AA120" s="146">
        <v>1</v>
      </c>
      <c r="AB120" s="146">
        <v>1</v>
      </c>
      <c r="AC120" s="146">
        <v>1</v>
      </c>
      <c r="AZ120" s="146">
        <v>1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</v>
      </c>
      <c r="CB120" s="177">
        <v>1</v>
      </c>
      <c r="CZ120" s="146">
        <v>0</v>
      </c>
    </row>
    <row r="121" spans="1:104">
      <c r="A121" s="178"/>
      <c r="B121" s="181"/>
      <c r="C121" s="230" t="s">
        <v>237</v>
      </c>
      <c r="D121" s="231"/>
      <c r="E121" s="182">
        <v>5.55</v>
      </c>
      <c r="F121" s="183"/>
      <c r="G121" s="184"/>
      <c r="M121" s="180" t="s">
        <v>237</v>
      </c>
      <c r="O121" s="170"/>
    </row>
    <row r="122" spans="1:104">
      <c r="A122" s="178"/>
      <c r="B122" s="181"/>
      <c r="C122" s="230" t="s">
        <v>238</v>
      </c>
      <c r="D122" s="231"/>
      <c r="E122" s="182">
        <v>13.68</v>
      </c>
      <c r="F122" s="183"/>
      <c r="G122" s="184"/>
      <c r="M122" s="180" t="s">
        <v>238</v>
      </c>
      <c r="O122" s="170"/>
    </row>
    <row r="123" spans="1:104">
      <c r="A123" s="185"/>
      <c r="B123" s="186" t="s">
        <v>73</v>
      </c>
      <c r="C123" s="187" t="str">
        <f>CONCATENATE(B111," ",C111)</f>
        <v>97 Prorážení otvorů</v>
      </c>
      <c r="D123" s="188"/>
      <c r="E123" s="189"/>
      <c r="F123" s="190"/>
      <c r="G123" s="191">
        <f>SUM(G111:G122)</f>
        <v>0</v>
      </c>
      <c r="O123" s="170">
        <v>4</v>
      </c>
      <c r="BA123" s="192">
        <f>SUM(BA111:BA122)</f>
        <v>0</v>
      </c>
      <c r="BB123" s="192">
        <f>SUM(BB111:BB122)</f>
        <v>0</v>
      </c>
      <c r="BC123" s="192">
        <f>SUM(BC111:BC122)</f>
        <v>0</v>
      </c>
      <c r="BD123" s="192">
        <f>SUM(BD111:BD122)</f>
        <v>0</v>
      </c>
      <c r="BE123" s="192">
        <f>SUM(BE111:BE122)</f>
        <v>0</v>
      </c>
    </row>
    <row r="124" spans="1:104">
      <c r="A124" s="163" t="s">
        <v>72</v>
      </c>
      <c r="B124" s="164" t="s">
        <v>239</v>
      </c>
      <c r="C124" s="165" t="s">
        <v>240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>
      <c r="A125" s="171">
        <v>44</v>
      </c>
      <c r="B125" s="172" t="s">
        <v>241</v>
      </c>
      <c r="C125" s="173" t="s">
        <v>242</v>
      </c>
      <c r="D125" s="174" t="s">
        <v>164</v>
      </c>
      <c r="E125" s="175">
        <v>14.19620276</v>
      </c>
      <c r="F125" s="175">
        <v>0</v>
      </c>
      <c r="G125" s="176">
        <f>E125*F125</f>
        <v>0</v>
      </c>
      <c r="O125" s="170">
        <v>2</v>
      </c>
      <c r="AA125" s="146">
        <v>7</v>
      </c>
      <c r="AB125" s="146">
        <v>1</v>
      </c>
      <c r="AC125" s="146">
        <v>2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7</v>
      </c>
      <c r="CB125" s="177">
        <v>1</v>
      </c>
      <c r="CZ125" s="146">
        <v>0</v>
      </c>
    </row>
    <row r="126" spans="1:104">
      <c r="A126" s="185"/>
      <c r="B126" s="186" t="s">
        <v>73</v>
      </c>
      <c r="C126" s="187" t="str">
        <f>CONCATENATE(B124," ",C124)</f>
        <v>99 Staveništní přesun hmot</v>
      </c>
      <c r="D126" s="188"/>
      <c r="E126" s="189"/>
      <c r="F126" s="190"/>
      <c r="G126" s="191">
        <f>SUM(G124:G125)</f>
        <v>0</v>
      </c>
      <c r="O126" s="170">
        <v>4</v>
      </c>
      <c r="BA126" s="192">
        <f>SUM(BA124:BA125)</f>
        <v>0</v>
      </c>
      <c r="BB126" s="192">
        <f>SUM(BB124:BB125)</f>
        <v>0</v>
      </c>
      <c r="BC126" s="192">
        <f>SUM(BC124:BC125)</f>
        <v>0</v>
      </c>
      <c r="BD126" s="192">
        <f>SUM(BD124:BD125)</f>
        <v>0</v>
      </c>
      <c r="BE126" s="192">
        <f>SUM(BE124:BE125)</f>
        <v>0</v>
      </c>
    </row>
    <row r="127" spans="1:104">
      <c r="A127" s="163" t="s">
        <v>72</v>
      </c>
      <c r="B127" s="164" t="s">
        <v>243</v>
      </c>
      <c r="C127" s="165" t="s">
        <v>244</v>
      </c>
      <c r="D127" s="166"/>
      <c r="E127" s="167"/>
      <c r="F127" s="167"/>
      <c r="G127" s="168"/>
      <c r="H127" s="169"/>
      <c r="I127" s="169"/>
      <c r="O127" s="170">
        <v>1</v>
      </c>
    </row>
    <row r="128" spans="1:104" ht="22.5">
      <c r="A128" s="171">
        <v>45</v>
      </c>
      <c r="B128" s="172" t="s">
        <v>245</v>
      </c>
      <c r="C128" s="173" t="s">
        <v>246</v>
      </c>
      <c r="D128" s="174" t="s">
        <v>109</v>
      </c>
      <c r="E128" s="175">
        <v>31.356000000000002</v>
      </c>
      <c r="F128" s="175">
        <v>0</v>
      </c>
      <c r="G128" s="176">
        <f>E128*F128</f>
        <v>0</v>
      </c>
      <c r="O128" s="170">
        <v>2</v>
      </c>
      <c r="AA128" s="146">
        <v>2</v>
      </c>
      <c r="AB128" s="146">
        <v>7</v>
      </c>
      <c r="AC128" s="146">
        <v>7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2</v>
      </c>
      <c r="CB128" s="177">
        <v>7</v>
      </c>
      <c r="CZ128" s="146">
        <v>6.0299999999999998E-3</v>
      </c>
    </row>
    <row r="129" spans="1:104">
      <c r="A129" s="178"/>
      <c r="B129" s="181"/>
      <c r="C129" s="230" t="s">
        <v>247</v>
      </c>
      <c r="D129" s="231"/>
      <c r="E129" s="182">
        <v>26.675999999999998</v>
      </c>
      <c r="F129" s="183"/>
      <c r="G129" s="184"/>
      <c r="M129" s="180" t="s">
        <v>247</v>
      </c>
      <c r="O129" s="170"/>
    </row>
    <row r="130" spans="1:104">
      <c r="A130" s="178"/>
      <c r="B130" s="181"/>
      <c r="C130" s="230" t="s">
        <v>248</v>
      </c>
      <c r="D130" s="231"/>
      <c r="E130" s="182">
        <v>4.68</v>
      </c>
      <c r="F130" s="183"/>
      <c r="G130" s="184"/>
      <c r="M130" s="180" t="s">
        <v>248</v>
      </c>
      <c r="O130" s="170"/>
    </row>
    <row r="131" spans="1:104" ht="22.5">
      <c r="A131" s="171">
        <v>46</v>
      </c>
      <c r="B131" s="172" t="s">
        <v>249</v>
      </c>
      <c r="C131" s="173" t="s">
        <v>250</v>
      </c>
      <c r="D131" s="174" t="s">
        <v>109</v>
      </c>
      <c r="E131" s="175">
        <v>3.9</v>
      </c>
      <c r="F131" s="175">
        <v>0</v>
      </c>
      <c r="G131" s="176">
        <f>E131*F131</f>
        <v>0</v>
      </c>
      <c r="O131" s="170">
        <v>2</v>
      </c>
      <c r="AA131" s="146">
        <v>2</v>
      </c>
      <c r="AB131" s="146">
        <v>7</v>
      </c>
      <c r="AC131" s="146">
        <v>7</v>
      </c>
      <c r="AZ131" s="146">
        <v>2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2</v>
      </c>
      <c r="CB131" s="177">
        <v>7</v>
      </c>
      <c r="CZ131" s="146">
        <v>3.7799999999999999E-3</v>
      </c>
    </row>
    <row r="132" spans="1:104">
      <c r="A132" s="178"/>
      <c r="B132" s="181"/>
      <c r="C132" s="230" t="s">
        <v>177</v>
      </c>
      <c r="D132" s="231"/>
      <c r="E132" s="182">
        <v>3.9</v>
      </c>
      <c r="F132" s="183"/>
      <c r="G132" s="184"/>
      <c r="M132" s="180" t="s">
        <v>177</v>
      </c>
      <c r="O132" s="170"/>
    </row>
    <row r="133" spans="1:104">
      <c r="A133" s="185"/>
      <c r="B133" s="186" t="s">
        <v>73</v>
      </c>
      <c r="C133" s="187" t="str">
        <f>CONCATENATE(B127," ",C127)</f>
        <v>711 Izolace proti vodě</v>
      </c>
      <c r="D133" s="188"/>
      <c r="E133" s="189"/>
      <c r="F133" s="190"/>
      <c r="G133" s="191">
        <f>SUM(G127:G132)</f>
        <v>0</v>
      </c>
      <c r="O133" s="170">
        <v>4</v>
      </c>
      <c r="BA133" s="192">
        <f>SUM(BA127:BA132)</f>
        <v>0</v>
      </c>
      <c r="BB133" s="192">
        <f>SUM(BB127:BB132)</f>
        <v>0</v>
      </c>
      <c r="BC133" s="192">
        <f>SUM(BC127:BC132)</f>
        <v>0</v>
      </c>
      <c r="BD133" s="192">
        <f>SUM(BD127:BD132)</f>
        <v>0</v>
      </c>
      <c r="BE133" s="192">
        <f>SUM(BE127:BE132)</f>
        <v>0</v>
      </c>
    </row>
    <row r="134" spans="1:104">
      <c r="A134" s="163" t="s">
        <v>72</v>
      </c>
      <c r="B134" s="164" t="s">
        <v>251</v>
      </c>
      <c r="C134" s="165" t="s">
        <v>252</v>
      </c>
      <c r="D134" s="166"/>
      <c r="E134" s="167"/>
      <c r="F134" s="167"/>
      <c r="G134" s="168"/>
      <c r="H134" s="169"/>
      <c r="I134" s="169"/>
      <c r="O134" s="170">
        <v>1</v>
      </c>
    </row>
    <row r="135" spans="1:104">
      <c r="A135" s="171">
        <v>47</v>
      </c>
      <c r="B135" s="172" t="s">
        <v>253</v>
      </c>
      <c r="C135" s="173" t="s">
        <v>254</v>
      </c>
      <c r="D135" s="174" t="s">
        <v>109</v>
      </c>
      <c r="E135" s="175">
        <v>26.13</v>
      </c>
      <c r="F135" s="175">
        <v>0</v>
      </c>
      <c r="G135" s="176">
        <f>E135*F135</f>
        <v>0</v>
      </c>
      <c r="O135" s="170">
        <v>2</v>
      </c>
      <c r="AA135" s="146">
        <v>1</v>
      </c>
      <c r="AB135" s="146">
        <v>7</v>
      </c>
      <c r="AC135" s="146">
        <v>7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</v>
      </c>
      <c r="CB135" s="177">
        <v>7</v>
      </c>
      <c r="CZ135" s="146">
        <v>0</v>
      </c>
    </row>
    <row r="136" spans="1:104">
      <c r="A136" s="178"/>
      <c r="B136" s="181"/>
      <c r="C136" s="230" t="s">
        <v>180</v>
      </c>
      <c r="D136" s="231"/>
      <c r="E136" s="182">
        <v>22.23</v>
      </c>
      <c r="F136" s="183"/>
      <c r="G136" s="184"/>
      <c r="M136" s="180" t="s">
        <v>180</v>
      </c>
      <c r="O136" s="170"/>
    </row>
    <row r="137" spans="1:104">
      <c r="A137" s="178"/>
      <c r="B137" s="181"/>
      <c r="C137" s="230" t="s">
        <v>177</v>
      </c>
      <c r="D137" s="231"/>
      <c r="E137" s="182">
        <v>3.9</v>
      </c>
      <c r="F137" s="183"/>
      <c r="G137" s="184"/>
      <c r="M137" s="180" t="s">
        <v>177</v>
      </c>
      <c r="O137" s="170"/>
    </row>
    <row r="138" spans="1:104">
      <c r="A138" s="171">
        <v>48</v>
      </c>
      <c r="B138" s="172" t="s">
        <v>255</v>
      </c>
      <c r="C138" s="173" t="s">
        <v>256</v>
      </c>
      <c r="D138" s="174" t="s">
        <v>109</v>
      </c>
      <c r="E138" s="175">
        <v>26.13</v>
      </c>
      <c r="F138" s="175">
        <v>0</v>
      </c>
      <c r="G138" s="176">
        <f>E138*F138</f>
        <v>0</v>
      </c>
      <c r="O138" s="170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7</v>
      </c>
      <c r="CZ138" s="146">
        <v>1.0000000000000001E-5</v>
      </c>
    </row>
    <row r="139" spans="1:104">
      <c r="A139" s="178"/>
      <c r="B139" s="181"/>
      <c r="C139" s="230" t="s">
        <v>180</v>
      </c>
      <c r="D139" s="231"/>
      <c r="E139" s="182">
        <v>22.23</v>
      </c>
      <c r="F139" s="183"/>
      <c r="G139" s="184"/>
      <c r="M139" s="180" t="s">
        <v>180</v>
      </c>
      <c r="O139" s="170"/>
    </row>
    <row r="140" spans="1:104">
      <c r="A140" s="178"/>
      <c r="B140" s="181"/>
      <c r="C140" s="230" t="s">
        <v>177</v>
      </c>
      <c r="D140" s="231"/>
      <c r="E140" s="182">
        <v>3.9</v>
      </c>
      <c r="F140" s="183"/>
      <c r="G140" s="184"/>
      <c r="M140" s="180" t="s">
        <v>177</v>
      </c>
      <c r="O140" s="170"/>
    </row>
    <row r="141" spans="1:104">
      <c r="A141" s="171">
        <v>49</v>
      </c>
      <c r="B141" s="172" t="s">
        <v>257</v>
      </c>
      <c r="C141" s="173" t="s">
        <v>258</v>
      </c>
      <c r="D141" s="174" t="s">
        <v>109</v>
      </c>
      <c r="E141" s="175">
        <v>26.6526</v>
      </c>
      <c r="F141" s="175">
        <v>0</v>
      </c>
      <c r="G141" s="176">
        <f>E141*F141</f>
        <v>0</v>
      </c>
      <c r="O141" s="170">
        <v>2</v>
      </c>
      <c r="AA141" s="146">
        <v>3</v>
      </c>
      <c r="AB141" s="146">
        <v>7</v>
      </c>
      <c r="AC141" s="146">
        <v>2837634004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3</v>
      </c>
      <c r="CB141" s="177">
        <v>7</v>
      </c>
      <c r="CZ141" s="146">
        <v>1.8E-3</v>
      </c>
    </row>
    <row r="142" spans="1:104">
      <c r="A142" s="178"/>
      <c r="B142" s="181"/>
      <c r="C142" s="230" t="s">
        <v>259</v>
      </c>
      <c r="D142" s="231"/>
      <c r="E142" s="182">
        <v>22.674600000000002</v>
      </c>
      <c r="F142" s="183"/>
      <c r="G142" s="184"/>
      <c r="M142" s="180" t="s">
        <v>259</v>
      </c>
      <c r="O142" s="170"/>
    </row>
    <row r="143" spans="1:104">
      <c r="A143" s="178"/>
      <c r="B143" s="181"/>
      <c r="C143" s="230" t="s">
        <v>260</v>
      </c>
      <c r="D143" s="231"/>
      <c r="E143" s="182">
        <v>3.9780000000000002</v>
      </c>
      <c r="F143" s="183"/>
      <c r="G143" s="184"/>
      <c r="M143" s="180" t="s">
        <v>260</v>
      </c>
      <c r="O143" s="170"/>
    </row>
    <row r="144" spans="1:104">
      <c r="A144" s="171">
        <v>50</v>
      </c>
      <c r="B144" s="172" t="s">
        <v>261</v>
      </c>
      <c r="C144" s="173" t="s">
        <v>262</v>
      </c>
      <c r="D144" s="174" t="s">
        <v>61</v>
      </c>
      <c r="E144" s="175"/>
      <c r="F144" s="175">
        <v>0</v>
      </c>
      <c r="G144" s="176">
        <f>E144*F144</f>
        <v>0</v>
      </c>
      <c r="O144" s="170">
        <v>2</v>
      </c>
      <c r="AA144" s="146">
        <v>7</v>
      </c>
      <c r="AB144" s="146">
        <v>1002</v>
      </c>
      <c r="AC144" s="146">
        <v>5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7</v>
      </c>
      <c r="CB144" s="177">
        <v>1002</v>
      </c>
      <c r="CZ144" s="146">
        <v>0</v>
      </c>
    </row>
    <row r="145" spans="1:104">
      <c r="A145" s="185"/>
      <c r="B145" s="186" t="s">
        <v>73</v>
      </c>
      <c r="C145" s="187" t="str">
        <f>CONCATENATE(B134," ",C134)</f>
        <v>713 Izolace tepelné</v>
      </c>
      <c r="D145" s="188"/>
      <c r="E145" s="189"/>
      <c r="F145" s="190"/>
      <c r="G145" s="191">
        <f>SUM(G134:G144)</f>
        <v>0</v>
      </c>
      <c r="O145" s="170">
        <v>4</v>
      </c>
      <c r="BA145" s="192">
        <f>SUM(BA134:BA144)</f>
        <v>0</v>
      </c>
      <c r="BB145" s="192">
        <f>SUM(BB134:BB144)</f>
        <v>0</v>
      </c>
      <c r="BC145" s="192">
        <f>SUM(BC134:BC144)</f>
        <v>0</v>
      </c>
      <c r="BD145" s="192">
        <f>SUM(BD134:BD144)</f>
        <v>0</v>
      </c>
      <c r="BE145" s="192">
        <f>SUM(BE134:BE144)</f>
        <v>0</v>
      </c>
    </row>
    <row r="146" spans="1:104">
      <c r="A146" s="163" t="s">
        <v>72</v>
      </c>
      <c r="B146" s="164" t="s">
        <v>263</v>
      </c>
      <c r="C146" s="165" t="s">
        <v>264</v>
      </c>
      <c r="D146" s="166"/>
      <c r="E146" s="167"/>
      <c r="F146" s="167"/>
      <c r="G146" s="168"/>
      <c r="H146" s="169"/>
      <c r="I146" s="169"/>
      <c r="O146" s="170">
        <v>1</v>
      </c>
    </row>
    <row r="147" spans="1:104" ht="22.5">
      <c r="A147" s="171">
        <v>51</v>
      </c>
      <c r="B147" s="172" t="s">
        <v>265</v>
      </c>
      <c r="C147" s="173" t="s">
        <v>266</v>
      </c>
      <c r="D147" s="174" t="s">
        <v>124</v>
      </c>
      <c r="E147" s="175">
        <v>1</v>
      </c>
      <c r="F147" s="175">
        <v>0</v>
      </c>
      <c r="G147" s="176">
        <f>E147*F147</f>
        <v>0</v>
      </c>
      <c r="O147" s="170">
        <v>2</v>
      </c>
      <c r="AA147" s="146">
        <v>12</v>
      </c>
      <c r="AB147" s="146">
        <v>0</v>
      </c>
      <c r="AC147" s="146">
        <v>104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12</v>
      </c>
      <c r="CB147" s="177">
        <v>0</v>
      </c>
      <c r="CZ147" s="146">
        <v>0</v>
      </c>
    </row>
    <row r="148" spans="1:104">
      <c r="A148" s="171">
        <v>52</v>
      </c>
      <c r="B148" s="172" t="s">
        <v>267</v>
      </c>
      <c r="C148" s="173" t="s">
        <v>268</v>
      </c>
      <c r="D148" s="174" t="s">
        <v>269</v>
      </c>
      <c r="E148" s="175">
        <v>20</v>
      </c>
      <c r="F148" s="175">
        <v>0</v>
      </c>
      <c r="G148" s="176">
        <f>E148*F148</f>
        <v>0</v>
      </c>
      <c r="O148" s="170">
        <v>2</v>
      </c>
      <c r="AA148" s="146">
        <v>12</v>
      </c>
      <c r="AB148" s="146">
        <v>0</v>
      </c>
      <c r="AC148" s="146">
        <v>109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7">
        <v>12</v>
      </c>
      <c r="CB148" s="177">
        <v>0</v>
      </c>
      <c r="CZ148" s="146">
        <v>0</v>
      </c>
    </row>
    <row r="149" spans="1:104">
      <c r="A149" s="178"/>
      <c r="B149" s="179"/>
      <c r="C149" s="227" t="s">
        <v>270</v>
      </c>
      <c r="D149" s="228"/>
      <c r="E149" s="228"/>
      <c r="F149" s="228"/>
      <c r="G149" s="229"/>
      <c r="L149" s="180" t="s">
        <v>270</v>
      </c>
      <c r="O149" s="170">
        <v>3</v>
      </c>
    </row>
    <row r="150" spans="1:104">
      <c r="A150" s="185"/>
      <c r="B150" s="186" t="s">
        <v>73</v>
      </c>
      <c r="C150" s="187" t="str">
        <f>CONCATENATE(B146," ",C146)</f>
        <v>720 Zdravotechnická instalace</v>
      </c>
      <c r="D150" s="188"/>
      <c r="E150" s="189"/>
      <c r="F150" s="190"/>
      <c r="G150" s="191">
        <f>SUM(G146:G149)</f>
        <v>0</v>
      </c>
      <c r="O150" s="170">
        <v>4</v>
      </c>
      <c r="BA150" s="192">
        <f>SUM(BA146:BA149)</f>
        <v>0</v>
      </c>
      <c r="BB150" s="192">
        <f>SUM(BB146:BB149)</f>
        <v>0</v>
      </c>
      <c r="BC150" s="192">
        <f>SUM(BC146:BC149)</f>
        <v>0</v>
      </c>
      <c r="BD150" s="192">
        <f>SUM(BD146:BD149)</f>
        <v>0</v>
      </c>
      <c r="BE150" s="192">
        <f>SUM(BE146:BE149)</f>
        <v>0</v>
      </c>
    </row>
    <row r="151" spans="1:104">
      <c r="A151" s="163" t="s">
        <v>72</v>
      </c>
      <c r="B151" s="164" t="s">
        <v>271</v>
      </c>
      <c r="C151" s="165" t="s">
        <v>272</v>
      </c>
      <c r="D151" s="166"/>
      <c r="E151" s="167"/>
      <c r="F151" s="167"/>
      <c r="G151" s="168"/>
      <c r="H151" s="169"/>
      <c r="I151" s="169"/>
      <c r="O151" s="170">
        <v>1</v>
      </c>
    </row>
    <row r="152" spans="1:104" ht="22.5">
      <c r="A152" s="171">
        <v>53</v>
      </c>
      <c r="B152" s="172" t="s">
        <v>273</v>
      </c>
      <c r="C152" s="173" t="s">
        <v>274</v>
      </c>
      <c r="D152" s="174" t="s">
        <v>124</v>
      </c>
      <c r="E152" s="175">
        <v>1</v>
      </c>
      <c r="F152" s="175">
        <v>0</v>
      </c>
      <c r="G152" s="176">
        <f>E152*F152</f>
        <v>0</v>
      </c>
      <c r="O152" s="170">
        <v>2</v>
      </c>
      <c r="AA152" s="146">
        <v>12</v>
      </c>
      <c r="AB152" s="146">
        <v>0</v>
      </c>
      <c r="AC152" s="146">
        <v>106</v>
      </c>
      <c r="AZ152" s="146">
        <v>2</v>
      </c>
      <c r="BA152" s="146">
        <f>IF(AZ152=1,G152,0)</f>
        <v>0</v>
      </c>
      <c r="BB152" s="146">
        <f>IF(AZ152=2,G152,0)</f>
        <v>0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A152" s="177">
        <v>12</v>
      </c>
      <c r="CB152" s="177">
        <v>0</v>
      </c>
      <c r="CZ152" s="146">
        <v>0</v>
      </c>
    </row>
    <row r="153" spans="1:104">
      <c r="A153" s="185"/>
      <c r="B153" s="186" t="s">
        <v>73</v>
      </c>
      <c r="C153" s="187" t="str">
        <f>CONCATENATE(B151," ",C151)</f>
        <v>730 Ústřední vytápění</v>
      </c>
      <c r="D153" s="188"/>
      <c r="E153" s="189"/>
      <c r="F153" s="190"/>
      <c r="G153" s="191">
        <f>SUM(G151:G152)</f>
        <v>0</v>
      </c>
      <c r="O153" s="170">
        <v>4</v>
      </c>
      <c r="BA153" s="192">
        <f>SUM(BA151:BA152)</f>
        <v>0</v>
      </c>
      <c r="BB153" s="192">
        <f>SUM(BB151:BB152)</f>
        <v>0</v>
      </c>
      <c r="BC153" s="192">
        <f>SUM(BC151:BC152)</f>
        <v>0</v>
      </c>
      <c r="BD153" s="192">
        <f>SUM(BD151:BD152)</f>
        <v>0</v>
      </c>
      <c r="BE153" s="192">
        <f>SUM(BE151:BE152)</f>
        <v>0</v>
      </c>
    </row>
    <row r="154" spans="1:104">
      <c r="A154" s="163" t="s">
        <v>72</v>
      </c>
      <c r="B154" s="164" t="s">
        <v>275</v>
      </c>
      <c r="C154" s="165" t="s">
        <v>276</v>
      </c>
      <c r="D154" s="166"/>
      <c r="E154" s="167"/>
      <c r="F154" s="167"/>
      <c r="G154" s="168"/>
      <c r="H154" s="169"/>
      <c r="I154" s="169"/>
      <c r="O154" s="170">
        <v>1</v>
      </c>
    </row>
    <row r="155" spans="1:104">
      <c r="A155" s="171">
        <v>54</v>
      </c>
      <c r="B155" s="172" t="s">
        <v>277</v>
      </c>
      <c r="C155" s="173" t="s">
        <v>278</v>
      </c>
      <c r="D155" s="174" t="s">
        <v>109</v>
      </c>
      <c r="E155" s="175">
        <v>22.3</v>
      </c>
      <c r="F155" s="175">
        <v>0</v>
      </c>
      <c r="G155" s="176">
        <f>E155*F155</f>
        <v>0</v>
      </c>
      <c r="O155" s="170">
        <v>2</v>
      </c>
      <c r="AA155" s="146">
        <v>1</v>
      </c>
      <c r="AB155" s="146">
        <v>7</v>
      </c>
      <c r="AC155" s="146">
        <v>7</v>
      </c>
      <c r="AZ155" s="146">
        <v>2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7">
        <v>1</v>
      </c>
      <c r="CB155" s="177">
        <v>7</v>
      </c>
      <c r="CZ155" s="146">
        <v>0</v>
      </c>
    </row>
    <row r="156" spans="1:104">
      <c r="A156" s="178"/>
      <c r="B156" s="181"/>
      <c r="C156" s="230" t="s">
        <v>279</v>
      </c>
      <c r="D156" s="231"/>
      <c r="E156" s="182">
        <v>22.3</v>
      </c>
      <c r="F156" s="183"/>
      <c r="G156" s="184"/>
      <c r="M156" s="180" t="s">
        <v>279</v>
      </c>
      <c r="O156" s="170"/>
    </row>
    <row r="157" spans="1:104">
      <c r="A157" s="185"/>
      <c r="B157" s="186" t="s">
        <v>73</v>
      </c>
      <c r="C157" s="187" t="str">
        <f>CONCATENATE(B154," ",C154)</f>
        <v>762 Konstrukce tesařské</v>
      </c>
      <c r="D157" s="188"/>
      <c r="E157" s="189"/>
      <c r="F157" s="190"/>
      <c r="G157" s="191">
        <f>SUM(G154:G156)</f>
        <v>0</v>
      </c>
      <c r="O157" s="170">
        <v>4</v>
      </c>
      <c r="BA157" s="192">
        <f>SUM(BA154:BA156)</f>
        <v>0</v>
      </c>
      <c r="BB157" s="192">
        <f>SUM(BB154:BB156)</f>
        <v>0</v>
      </c>
      <c r="BC157" s="192">
        <f>SUM(BC154:BC156)</f>
        <v>0</v>
      </c>
      <c r="BD157" s="192">
        <f>SUM(BD154:BD156)</f>
        <v>0</v>
      </c>
      <c r="BE157" s="192">
        <f>SUM(BE154:BE156)</f>
        <v>0</v>
      </c>
    </row>
    <row r="158" spans="1:104">
      <c r="A158" s="163" t="s">
        <v>72</v>
      </c>
      <c r="B158" s="164" t="s">
        <v>280</v>
      </c>
      <c r="C158" s="165" t="s">
        <v>281</v>
      </c>
      <c r="D158" s="166"/>
      <c r="E158" s="167"/>
      <c r="F158" s="167"/>
      <c r="G158" s="168"/>
      <c r="H158" s="169"/>
      <c r="I158" s="169"/>
      <c r="O158" s="170">
        <v>1</v>
      </c>
    </row>
    <row r="159" spans="1:104">
      <c r="A159" s="171">
        <v>55</v>
      </c>
      <c r="B159" s="172" t="s">
        <v>282</v>
      </c>
      <c r="C159" s="173" t="s">
        <v>283</v>
      </c>
      <c r="D159" s="174" t="s">
        <v>96</v>
      </c>
      <c r="E159" s="175">
        <v>3</v>
      </c>
      <c r="F159" s="175">
        <v>0</v>
      </c>
      <c r="G159" s="176">
        <f>E159*F159</f>
        <v>0</v>
      </c>
      <c r="O159" s="170">
        <v>2</v>
      </c>
      <c r="AA159" s="146">
        <v>1</v>
      </c>
      <c r="AB159" s="146">
        <v>7</v>
      </c>
      <c r="AC159" s="146">
        <v>7</v>
      </c>
      <c r="AZ159" s="146">
        <v>2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</v>
      </c>
      <c r="CB159" s="177">
        <v>7</v>
      </c>
      <c r="CZ159" s="146">
        <v>0</v>
      </c>
    </row>
    <row r="160" spans="1:104">
      <c r="A160" s="171">
        <v>56</v>
      </c>
      <c r="B160" s="172" t="s">
        <v>284</v>
      </c>
      <c r="C160" s="173" t="s">
        <v>285</v>
      </c>
      <c r="D160" s="174" t="s">
        <v>96</v>
      </c>
      <c r="E160" s="175">
        <v>1</v>
      </c>
      <c r="F160" s="175">
        <v>0</v>
      </c>
      <c r="G160" s="176">
        <f>E160*F160</f>
        <v>0</v>
      </c>
      <c r="O160" s="170">
        <v>2</v>
      </c>
      <c r="AA160" s="146">
        <v>1</v>
      </c>
      <c r="AB160" s="146">
        <v>7</v>
      </c>
      <c r="AC160" s="146">
        <v>7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7">
        <v>1</v>
      </c>
      <c r="CB160" s="177">
        <v>7</v>
      </c>
      <c r="CZ160" s="146">
        <v>0</v>
      </c>
    </row>
    <row r="161" spans="1:104" ht="22.5">
      <c r="A161" s="178"/>
      <c r="B161" s="179"/>
      <c r="C161" s="227" t="s">
        <v>286</v>
      </c>
      <c r="D161" s="228"/>
      <c r="E161" s="228"/>
      <c r="F161" s="228"/>
      <c r="G161" s="229"/>
      <c r="L161" s="180" t="s">
        <v>286</v>
      </c>
      <c r="O161" s="170">
        <v>3</v>
      </c>
    </row>
    <row r="162" spans="1:104">
      <c r="A162" s="178"/>
      <c r="B162" s="181"/>
      <c r="C162" s="230" t="s">
        <v>287</v>
      </c>
      <c r="D162" s="231"/>
      <c r="E162" s="182">
        <v>1</v>
      </c>
      <c r="F162" s="183"/>
      <c r="G162" s="184"/>
      <c r="M162" s="180" t="s">
        <v>287</v>
      </c>
      <c r="O162" s="170"/>
    </row>
    <row r="163" spans="1:104" ht="22.5">
      <c r="A163" s="171">
        <v>57</v>
      </c>
      <c r="B163" s="172" t="s">
        <v>288</v>
      </c>
      <c r="C163" s="173" t="s">
        <v>289</v>
      </c>
      <c r="D163" s="174" t="s">
        <v>96</v>
      </c>
      <c r="E163" s="175">
        <v>1</v>
      </c>
      <c r="F163" s="175">
        <v>0</v>
      </c>
      <c r="G163" s="176">
        <f>E163*F163</f>
        <v>0</v>
      </c>
      <c r="O163" s="170">
        <v>2</v>
      </c>
      <c r="AA163" s="146">
        <v>1</v>
      </c>
      <c r="AB163" s="146">
        <v>7</v>
      </c>
      <c r="AC163" s="146">
        <v>7</v>
      </c>
      <c r="AZ163" s="146">
        <v>2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7">
        <v>1</v>
      </c>
      <c r="CB163" s="177">
        <v>7</v>
      </c>
      <c r="CZ163" s="146">
        <v>0</v>
      </c>
    </row>
    <row r="164" spans="1:104">
      <c r="A164" s="178"/>
      <c r="B164" s="181"/>
      <c r="C164" s="230" t="s">
        <v>290</v>
      </c>
      <c r="D164" s="231"/>
      <c r="E164" s="182">
        <v>1</v>
      </c>
      <c r="F164" s="183"/>
      <c r="G164" s="184"/>
      <c r="M164" s="180" t="s">
        <v>290</v>
      </c>
      <c r="O164" s="170"/>
    </row>
    <row r="165" spans="1:104" ht="22.5">
      <c r="A165" s="171">
        <v>58</v>
      </c>
      <c r="B165" s="172" t="s">
        <v>291</v>
      </c>
      <c r="C165" s="173" t="s">
        <v>292</v>
      </c>
      <c r="D165" s="174" t="s">
        <v>96</v>
      </c>
      <c r="E165" s="175">
        <v>1</v>
      </c>
      <c r="F165" s="175">
        <v>0</v>
      </c>
      <c r="G165" s="176">
        <f>E165*F165</f>
        <v>0</v>
      </c>
      <c r="O165" s="170">
        <v>2</v>
      </c>
      <c r="AA165" s="146">
        <v>1</v>
      </c>
      <c r="AB165" s="146">
        <v>7</v>
      </c>
      <c r="AC165" s="146">
        <v>7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</v>
      </c>
      <c r="CB165" s="177">
        <v>7</v>
      </c>
      <c r="CZ165" s="146">
        <v>0</v>
      </c>
    </row>
    <row r="166" spans="1:104">
      <c r="A166" s="178"/>
      <c r="B166" s="181"/>
      <c r="C166" s="230" t="s">
        <v>293</v>
      </c>
      <c r="D166" s="231"/>
      <c r="E166" s="182">
        <v>1</v>
      </c>
      <c r="F166" s="183"/>
      <c r="G166" s="184"/>
      <c r="M166" s="180" t="s">
        <v>293</v>
      </c>
      <c r="O166" s="170"/>
    </row>
    <row r="167" spans="1:104" ht="22.5">
      <c r="A167" s="171">
        <v>59</v>
      </c>
      <c r="B167" s="172" t="s">
        <v>294</v>
      </c>
      <c r="C167" s="173" t="s">
        <v>295</v>
      </c>
      <c r="D167" s="174" t="s">
        <v>96</v>
      </c>
      <c r="E167" s="175">
        <v>1</v>
      </c>
      <c r="F167" s="175">
        <v>0</v>
      </c>
      <c r="G167" s="176">
        <f>E167*F167</f>
        <v>0</v>
      </c>
      <c r="O167" s="170">
        <v>2</v>
      </c>
      <c r="AA167" s="146">
        <v>12</v>
      </c>
      <c r="AB167" s="146">
        <v>0</v>
      </c>
      <c r="AC167" s="146">
        <v>87</v>
      </c>
      <c r="AZ167" s="146">
        <v>2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7">
        <v>12</v>
      </c>
      <c r="CB167" s="177">
        <v>0</v>
      </c>
      <c r="CZ167" s="146">
        <v>0</v>
      </c>
    </row>
    <row r="168" spans="1:104">
      <c r="A168" s="178"/>
      <c r="B168" s="179"/>
      <c r="C168" s="227" t="s">
        <v>296</v>
      </c>
      <c r="D168" s="228"/>
      <c r="E168" s="228"/>
      <c r="F168" s="228"/>
      <c r="G168" s="229"/>
      <c r="L168" s="180" t="s">
        <v>296</v>
      </c>
      <c r="O168" s="170">
        <v>3</v>
      </c>
    </row>
    <row r="169" spans="1:104">
      <c r="A169" s="178"/>
      <c r="B169" s="181"/>
      <c r="C169" s="230" t="s">
        <v>297</v>
      </c>
      <c r="D169" s="231"/>
      <c r="E169" s="182">
        <v>1</v>
      </c>
      <c r="F169" s="183"/>
      <c r="G169" s="184"/>
      <c r="M169" s="180" t="s">
        <v>297</v>
      </c>
      <c r="O169" s="170"/>
    </row>
    <row r="170" spans="1:104" ht="22.5">
      <c r="A170" s="171">
        <v>60</v>
      </c>
      <c r="B170" s="172" t="s">
        <v>298</v>
      </c>
      <c r="C170" s="173" t="s">
        <v>299</v>
      </c>
      <c r="D170" s="174" t="s">
        <v>96</v>
      </c>
      <c r="E170" s="175">
        <v>1</v>
      </c>
      <c r="F170" s="175">
        <v>0</v>
      </c>
      <c r="G170" s="176">
        <f>E170*F170</f>
        <v>0</v>
      </c>
      <c r="O170" s="170">
        <v>2</v>
      </c>
      <c r="AA170" s="146">
        <v>12</v>
      </c>
      <c r="AB170" s="146">
        <v>0</v>
      </c>
      <c r="AC170" s="146">
        <v>5</v>
      </c>
      <c r="AZ170" s="146">
        <v>2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77">
        <v>12</v>
      </c>
      <c r="CB170" s="177">
        <v>0</v>
      </c>
      <c r="CZ170" s="146">
        <v>0</v>
      </c>
    </row>
    <row r="171" spans="1:104">
      <c r="A171" s="178"/>
      <c r="B171" s="179"/>
      <c r="C171" s="227" t="s">
        <v>296</v>
      </c>
      <c r="D171" s="228"/>
      <c r="E171" s="228"/>
      <c r="F171" s="228"/>
      <c r="G171" s="229"/>
      <c r="L171" s="180" t="s">
        <v>296</v>
      </c>
      <c r="O171" s="170">
        <v>3</v>
      </c>
    </row>
    <row r="172" spans="1:104">
      <c r="A172" s="178"/>
      <c r="B172" s="181"/>
      <c r="C172" s="230" t="s">
        <v>300</v>
      </c>
      <c r="D172" s="231"/>
      <c r="E172" s="182">
        <v>1</v>
      </c>
      <c r="F172" s="183"/>
      <c r="G172" s="184"/>
      <c r="M172" s="180" t="s">
        <v>300</v>
      </c>
      <c r="O172" s="170"/>
    </row>
    <row r="173" spans="1:104" ht="22.5">
      <c r="A173" s="171">
        <v>61</v>
      </c>
      <c r="B173" s="172" t="s">
        <v>301</v>
      </c>
      <c r="C173" s="173" t="s">
        <v>302</v>
      </c>
      <c r="D173" s="174" t="s">
        <v>96</v>
      </c>
      <c r="E173" s="175">
        <v>1</v>
      </c>
      <c r="F173" s="175">
        <v>0</v>
      </c>
      <c r="G173" s="176">
        <f>E173*F173</f>
        <v>0</v>
      </c>
      <c r="O173" s="170">
        <v>2</v>
      </c>
      <c r="AA173" s="146">
        <v>12</v>
      </c>
      <c r="AB173" s="146">
        <v>0</v>
      </c>
      <c r="AC173" s="146">
        <v>8</v>
      </c>
      <c r="AZ173" s="146">
        <v>2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7">
        <v>12</v>
      </c>
      <c r="CB173" s="177">
        <v>0</v>
      </c>
      <c r="CZ173" s="146">
        <v>0</v>
      </c>
    </row>
    <row r="174" spans="1:104">
      <c r="A174" s="178"/>
      <c r="B174" s="179"/>
      <c r="C174" s="227" t="s">
        <v>303</v>
      </c>
      <c r="D174" s="228"/>
      <c r="E174" s="228"/>
      <c r="F174" s="228"/>
      <c r="G174" s="229"/>
      <c r="L174" s="180" t="s">
        <v>303</v>
      </c>
      <c r="O174" s="170">
        <v>3</v>
      </c>
    </row>
    <row r="175" spans="1:104">
      <c r="A175" s="178"/>
      <c r="B175" s="179"/>
      <c r="C175" s="227"/>
      <c r="D175" s="228"/>
      <c r="E175" s="228"/>
      <c r="F175" s="228"/>
      <c r="G175" s="229"/>
      <c r="L175" s="180"/>
      <c r="O175" s="170">
        <v>3</v>
      </c>
    </row>
    <row r="176" spans="1:104" ht="33.75">
      <c r="A176" s="178"/>
      <c r="B176" s="179"/>
      <c r="C176" s="227" t="s">
        <v>304</v>
      </c>
      <c r="D176" s="228"/>
      <c r="E176" s="228"/>
      <c r="F176" s="228"/>
      <c r="G176" s="229"/>
      <c r="L176" s="180" t="s">
        <v>304</v>
      </c>
      <c r="O176" s="170">
        <v>3</v>
      </c>
    </row>
    <row r="177" spans="1:104">
      <c r="A177" s="178"/>
      <c r="B177" s="181"/>
      <c r="C177" s="230" t="s">
        <v>305</v>
      </c>
      <c r="D177" s="231"/>
      <c r="E177" s="182">
        <v>1</v>
      </c>
      <c r="F177" s="183"/>
      <c r="G177" s="184"/>
      <c r="M177" s="180" t="s">
        <v>305</v>
      </c>
      <c r="O177" s="170"/>
    </row>
    <row r="178" spans="1:104" ht="22.5">
      <c r="A178" s="171">
        <v>62</v>
      </c>
      <c r="B178" s="172" t="s">
        <v>306</v>
      </c>
      <c r="C178" s="173" t="s">
        <v>307</v>
      </c>
      <c r="D178" s="174" t="s">
        <v>96</v>
      </c>
      <c r="E178" s="175">
        <v>1</v>
      </c>
      <c r="F178" s="175">
        <v>0</v>
      </c>
      <c r="G178" s="176">
        <f>E178*F178</f>
        <v>0</v>
      </c>
      <c r="O178" s="170">
        <v>2</v>
      </c>
      <c r="AA178" s="146">
        <v>12</v>
      </c>
      <c r="AB178" s="146">
        <v>0</v>
      </c>
      <c r="AC178" s="146">
        <v>9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12</v>
      </c>
      <c r="CB178" s="177">
        <v>0</v>
      </c>
      <c r="CZ178" s="146">
        <v>0</v>
      </c>
    </row>
    <row r="179" spans="1:104">
      <c r="A179" s="178"/>
      <c r="B179" s="179"/>
      <c r="C179" s="227" t="s">
        <v>303</v>
      </c>
      <c r="D179" s="228"/>
      <c r="E179" s="228"/>
      <c r="F179" s="228"/>
      <c r="G179" s="229"/>
      <c r="L179" s="180" t="s">
        <v>303</v>
      </c>
      <c r="O179" s="170">
        <v>3</v>
      </c>
    </row>
    <row r="180" spans="1:104">
      <c r="A180" s="178"/>
      <c r="B180" s="179"/>
      <c r="C180" s="227"/>
      <c r="D180" s="228"/>
      <c r="E180" s="228"/>
      <c r="F180" s="228"/>
      <c r="G180" s="229"/>
      <c r="L180" s="180"/>
      <c r="O180" s="170">
        <v>3</v>
      </c>
    </row>
    <row r="181" spans="1:104">
      <c r="A181" s="178"/>
      <c r="B181" s="179"/>
      <c r="C181" s="227" t="s">
        <v>308</v>
      </c>
      <c r="D181" s="228"/>
      <c r="E181" s="228"/>
      <c r="F181" s="228"/>
      <c r="G181" s="229"/>
      <c r="L181" s="180" t="s">
        <v>308</v>
      </c>
      <c r="O181" s="170">
        <v>3</v>
      </c>
    </row>
    <row r="182" spans="1:104">
      <c r="A182" s="178"/>
      <c r="B182" s="179"/>
      <c r="C182" s="227" t="s">
        <v>309</v>
      </c>
      <c r="D182" s="228"/>
      <c r="E182" s="228"/>
      <c r="F182" s="228"/>
      <c r="G182" s="229"/>
      <c r="L182" s="180" t="s">
        <v>309</v>
      </c>
      <c r="O182" s="170">
        <v>3</v>
      </c>
    </row>
    <row r="183" spans="1:104">
      <c r="A183" s="178"/>
      <c r="B183" s="181"/>
      <c r="C183" s="230" t="s">
        <v>310</v>
      </c>
      <c r="D183" s="231"/>
      <c r="E183" s="182">
        <v>1</v>
      </c>
      <c r="F183" s="183"/>
      <c r="G183" s="184"/>
      <c r="M183" s="180" t="s">
        <v>310</v>
      </c>
      <c r="O183" s="170"/>
    </row>
    <row r="184" spans="1:104" ht="22.5">
      <c r="A184" s="171">
        <v>63</v>
      </c>
      <c r="B184" s="172" t="s">
        <v>306</v>
      </c>
      <c r="C184" s="173" t="s">
        <v>311</v>
      </c>
      <c r="D184" s="174" t="s">
        <v>96</v>
      </c>
      <c r="E184" s="175">
        <v>1</v>
      </c>
      <c r="F184" s="175">
        <v>0</v>
      </c>
      <c r="G184" s="176">
        <f>E184*F184</f>
        <v>0</v>
      </c>
      <c r="O184" s="170">
        <v>2</v>
      </c>
      <c r="AA184" s="146">
        <v>12</v>
      </c>
      <c r="AB184" s="146">
        <v>0</v>
      </c>
      <c r="AC184" s="146">
        <v>88</v>
      </c>
      <c r="AZ184" s="146">
        <v>2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7">
        <v>12</v>
      </c>
      <c r="CB184" s="177">
        <v>0</v>
      </c>
      <c r="CZ184" s="146">
        <v>0</v>
      </c>
    </row>
    <row r="185" spans="1:104">
      <c r="A185" s="178"/>
      <c r="B185" s="179"/>
      <c r="C185" s="227" t="s">
        <v>296</v>
      </c>
      <c r="D185" s="228"/>
      <c r="E185" s="228"/>
      <c r="F185" s="228"/>
      <c r="G185" s="229"/>
      <c r="L185" s="180" t="s">
        <v>296</v>
      </c>
      <c r="O185" s="170">
        <v>3</v>
      </c>
    </row>
    <row r="186" spans="1:104">
      <c r="A186" s="178"/>
      <c r="B186" s="179"/>
      <c r="C186" s="227"/>
      <c r="D186" s="228"/>
      <c r="E186" s="228"/>
      <c r="F186" s="228"/>
      <c r="G186" s="229"/>
      <c r="L186" s="180"/>
      <c r="O186" s="170">
        <v>3</v>
      </c>
    </row>
    <row r="187" spans="1:104">
      <c r="A187" s="178"/>
      <c r="B187" s="179"/>
      <c r="C187" s="227" t="s">
        <v>312</v>
      </c>
      <c r="D187" s="228"/>
      <c r="E187" s="228"/>
      <c r="F187" s="228"/>
      <c r="G187" s="229"/>
      <c r="L187" s="180" t="s">
        <v>312</v>
      </c>
      <c r="O187" s="170">
        <v>3</v>
      </c>
    </row>
    <row r="188" spans="1:104">
      <c r="A188" s="178"/>
      <c r="B188" s="179"/>
      <c r="C188" s="227" t="s">
        <v>313</v>
      </c>
      <c r="D188" s="228"/>
      <c r="E188" s="228"/>
      <c r="F188" s="228"/>
      <c r="G188" s="229"/>
      <c r="L188" s="180" t="s">
        <v>313</v>
      </c>
      <c r="O188" s="170">
        <v>3</v>
      </c>
    </row>
    <row r="189" spans="1:104">
      <c r="A189" s="178"/>
      <c r="B189" s="179"/>
      <c r="C189" s="227" t="s">
        <v>314</v>
      </c>
      <c r="D189" s="228"/>
      <c r="E189" s="228"/>
      <c r="F189" s="228"/>
      <c r="G189" s="229"/>
      <c r="L189" s="180" t="s">
        <v>314</v>
      </c>
      <c r="O189" s="170">
        <v>3</v>
      </c>
    </row>
    <row r="190" spans="1:104">
      <c r="A190" s="178"/>
      <c r="B190" s="179"/>
      <c r="C190" s="227" t="s">
        <v>315</v>
      </c>
      <c r="D190" s="228"/>
      <c r="E190" s="228"/>
      <c r="F190" s="228"/>
      <c r="G190" s="229"/>
      <c r="L190" s="180" t="s">
        <v>315</v>
      </c>
      <c r="O190" s="170">
        <v>3</v>
      </c>
    </row>
    <row r="191" spans="1:104" ht="33.75">
      <c r="A191" s="178"/>
      <c r="B191" s="179"/>
      <c r="C191" s="227" t="s">
        <v>316</v>
      </c>
      <c r="D191" s="228"/>
      <c r="E191" s="228"/>
      <c r="F191" s="228"/>
      <c r="G191" s="229"/>
      <c r="L191" s="180" t="s">
        <v>316</v>
      </c>
      <c r="O191" s="170">
        <v>3</v>
      </c>
    </row>
    <row r="192" spans="1:104">
      <c r="A192" s="178"/>
      <c r="B192" s="179"/>
      <c r="C192" s="227"/>
      <c r="D192" s="228"/>
      <c r="E192" s="228"/>
      <c r="F192" s="228"/>
      <c r="G192" s="229"/>
      <c r="L192" s="180"/>
      <c r="O192" s="170">
        <v>3</v>
      </c>
    </row>
    <row r="193" spans="1:104">
      <c r="A193" s="178"/>
      <c r="B193" s="179"/>
      <c r="C193" s="227" t="s">
        <v>317</v>
      </c>
      <c r="D193" s="228"/>
      <c r="E193" s="228"/>
      <c r="F193" s="228"/>
      <c r="G193" s="229"/>
      <c r="L193" s="180" t="s">
        <v>317</v>
      </c>
      <c r="O193" s="170">
        <v>3</v>
      </c>
    </row>
    <row r="194" spans="1:104">
      <c r="A194" s="178"/>
      <c r="B194" s="181"/>
      <c r="C194" s="230" t="s">
        <v>318</v>
      </c>
      <c r="D194" s="231"/>
      <c r="E194" s="182">
        <v>1</v>
      </c>
      <c r="F194" s="183"/>
      <c r="G194" s="184"/>
      <c r="M194" s="180" t="s">
        <v>318</v>
      </c>
      <c r="O194" s="170"/>
    </row>
    <row r="195" spans="1:104">
      <c r="A195" s="171">
        <v>64</v>
      </c>
      <c r="B195" s="172" t="s">
        <v>319</v>
      </c>
      <c r="C195" s="173" t="s">
        <v>320</v>
      </c>
      <c r="D195" s="174" t="s">
        <v>61</v>
      </c>
      <c r="E195" s="175"/>
      <c r="F195" s="175">
        <v>0</v>
      </c>
      <c r="G195" s="176">
        <f>E195*F195</f>
        <v>0</v>
      </c>
      <c r="O195" s="170">
        <v>2</v>
      </c>
      <c r="AA195" s="146">
        <v>7</v>
      </c>
      <c r="AB195" s="146">
        <v>1002</v>
      </c>
      <c r="AC195" s="146">
        <v>5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7</v>
      </c>
      <c r="CB195" s="177">
        <v>1002</v>
      </c>
      <c r="CZ195" s="146">
        <v>0</v>
      </c>
    </row>
    <row r="196" spans="1:104">
      <c r="A196" s="185"/>
      <c r="B196" s="186" t="s">
        <v>73</v>
      </c>
      <c r="C196" s="187" t="str">
        <f>CONCATENATE(B158," ",C158)</f>
        <v>766 Konstrukce truhlářské</v>
      </c>
      <c r="D196" s="188"/>
      <c r="E196" s="189"/>
      <c r="F196" s="190"/>
      <c r="G196" s="191">
        <f>SUM(G158:G195)</f>
        <v>0</v>
      </c>
      <c r="O196" s="170">
        <v>4</v>
      </c>
      <c r="BA196" s="192">
        <f>SUM(BA158:BA195)</f>
        <v>0</v>
      </c>
      <c r="BB196" s="192">
        <f>SUM(BB158:BB195)</f>
        <v>0</v>
      </c>
      <c r="BC196" s="192">
        <f>SUM(BC158:BC195)</f>
        <v>0</v>
      </c>
      <c r="BD196" s="192">
        <f>SUM(BD158:BD195)</f>
        <v>0</v>
      </c>
      <c r="BE196" s="192">
        <f>SUM(BE158:BE195)</f>
        <v>0</v>
      </c>
    </row>
    <row r="197" spans="1:104">
      <c r="A197" s="163" t="s">
        <v>72</v>
      </c>
      <c r="B197" s="164" t="s">
        <v>321</v>
      </c>
      <c r="C197" s="165" t="s">
        <v>322</v>
      </c>
      <c r="D197" s="166"/>
      <c r="E197" s="167"/>
      <c r="F197" s="167"/>
      <c r="G197" s="168"/>
      <c r="H197" s="169"/>
      <c r="I197" s="169"/>
      <c r="O197" s="170">
        <v>1</v>
      </c>
    </row>
    <row r="198" spans="1:104" ht="22.5">
      <c r="A198" s="171">
        <v>65</v>
      </c>
      <c r="B198" s="172" t="s">
        <v>323</v>
      </c>
      <c r="C198" s="173" t="s">
        <v>324</v>
      </c>
      <c r="D198" s="174" t="s">
        <v>109</v>
      </c>
      <c r="E198" s="175">
        <v>3.9</v>
      </c>
      <c r="F198" s="175">
        <v>0</v>
      </c>
      <c r="G198" s="176">
        <f>E198*F198</f>
        <v>0</v>
      </c>
      <c r="O198" s="170">
        <v>2</v>
      </c>
      <c r="AA198" s="146">
        <v>1</v>
      </c>
      <c r="AB198" s="146">
        <v>7</v>
      </c>
      <c r="AC198" s="146">
        <v>7</v>
      </c>
      <c r="AZ198" s="146">
        <v>2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7</v>
      </c>
      <c r="CZ198" s="146">
        <v>4.7499999999999999E-3</v>
      </c>
    </row>
    <row r="199" spans="1:104">
      <c r="A199" s="178"/>
      <c r="B199" s="181"/>
      <c r="C199" s="230" t="s">
        <v>177</v>
      </c>
      <c r="D199" s="231"/>
      <c r="E199" s="182">
        <v>3.9</v>
      </c>
      <c r="F199" s="183"/>
      <c r="G199" s="184"/>
      <c r="M199" s="180" t="s">
        <v>177</v>
      </c>
      <c r="O199" s="170"/>
    </row>
    <row r="200" spans="1:104">
      <c r="A200" s="171">
        <v>66</v>
      </c>
      <c r="B200" s="172" t="s">
        <v>325</v>
      </c>
      <c r="C200" s="173" t="s">
        <v>326</v>
      </c>
      <c r="D200" s="174" t="s">
        <v>109</v>
      </c>
      <c r="E200" s="175">
        <v>4.3680000000000003</v>
      </c>
      <c r="F200" s="175">
        <v>0</v>
      </c>
      <c r="G200" s="176">
        <f>E200*F200</f>
        <v>0</v>
      </c>
      <c r="O200" s="170">
        <v>2</v>
      </c>
      <c r="AA200" s="146">
        <v>3</v>
      </c>
      <c r="AB200" s="146">
        <v>7</v>
      </c>
      <c r="AC200" s="146">
        <v>597642032</v>
      </c>
      <c r="AZ200" s="146">
        <v>2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7">
        <v>3</v>
      </c>
      <c r="CB200" s="177">
        <v>7</v>
      </c>
      <c r="CZ200" s="146">
        <v>1.9199999999999998E-2</v>
      </c>
    </row>
    <row r="201" spans="1:104">
      <c r="A201" s="178"/>
      <c r="B201" s="181"/>
      <c r="C201" s="230" t="s">
        <v>327</v>
      </c>
      <c r="D201" s="231"/>
      <c r="E201" s="182">
        <v>4.3680000000000003</v>
      </c>
      <c r="F201" s="183"/>
      <c r="G201" s="184"/>
      <c r="M201" s="180" t="s">
        <v>327</v>
      </c>
      <c r="O201" s="170"/>
    </row>
    <row r="202" spans="1:104">
      <c r="A202" s="171">
        <v>67</v>
      </c>
      <c r="B202" s="172" t="s">
        <v>328</v>
      </c>
      <c r="C202" s="173" t="s">
        <v>329</v>
      </c>
      <c r="D202" s="174" t="s">
        <v>61</v>
      </c>
      <c r="E202" s="175"/>
      <c r="F202" s="175">
        <v>0</v>
      </c>
      <c r="G202" s="176">
        <f>E202*F202</f>
        <v>0</v>
      </c>
      <c r="O202" s="170">
        <v>2</v>
      </c>
      <c r="AA202" s="146">
        <v>7</v>
      </c>
      <c r="AB202" s="146">
        <v>1002</v>
      </c>
      <c r="AC202" s="146">
        <v>5</v>
      </c>
      <c r="AZ202" s="146">
        <v>2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7</v>
      </c>
      <c r="CB202" s="177">
        <v>1002</v>
      </c>
      <c r="CZ202" s="146">
        <v>0</v>
      </c>
    </row>
    <row r="203" spans="1:104">
      <c r="A203" s="185"/>
      <c r="B203" s="186" t="s">
        <v>73</v>
      </c>
      <c r="C203" s="187" t="str">
        <f>CONCATENATE(B197," ",C197)</f>
        <v>771 Podlahy z dlaždic a obklady</v>
      </c>
      <c r="D203" s="188"/>
      <c r="E203" s="189"/>
      <c r="F203" s="190"/>
      <c r="G203" s="191">
        <f>SUM(G197:G202)</f>
        <v>0</v>
      </c>
      <c r="O203" s="170">
        <v>4</v>
      </c>
      <c r="BA203" s="192">
        <f>SUM(BA197:BA202)</f>
        <v>0</v>
      </c>
      <c r="BB203" s="192">
        <f>SUM(BB197:BB202)</f>
        <v>0</v>
      </c>
      <c r="BC203" s="192">
        <f>SUM(BC197:BC202)</f>
        <v>0</v>
      </c>
      <c r="BD203" s="192">
        <f>SUM(BD197:BD202)</f>
        <v>0</v>
      </c>
      <c r="BE203" s="192">
        <f>SUM(BE197:BE202)</f>
        <v>0</v>
      </c>
    </row>
    <row r="204" spans="1:104">
      <c r="A204" s="163" t="s">
        <v>72</v>
      </c>
      <c r="B204" s="164" t="s">
        <v>330</v>
      </c>
      <c r="C204" s="165" t="s">
        <v>331</v>
      </c>
      <c r="D204" s="166"/>
      <c r="E204" s="167"/>
      <c r="F204" s="167"/>
      <c r="G204" s="168"/>
      <c r="H204" s="169"/>
      <c r="I204" s="169"/>
      <c r="O204" s="170">
        <v>1</v>
      </c>
    </row>
    <row r="205" spans="1:104">
      <c r="A205" s="171">
        <v>68</v>
      </c>
      <c r="B205" s="172" t="s">
        <v>332</v>
      </c>
      <c r="C205" s="173" t="s">
        <v>333</v>
      </c>
      <c r="D205" s="174" t="s">
        <v>84</v>
      </c>
      <c r="E205" s="175">
        <v>26.46</v>
      </c>
      <c r="F205" s="175">
        <v>0</v>
      </c>
      <c r="G205" s="176">
        <f>E205*F205</f>
        <v>0</v>
      </c>
      <c r="O205" s="170">
        <v>2</v>
      </c>
      <c r="AA205" s="146">
        <v>1</v>
      </c>
      <c r="AB205" s="146">
        <v>7</v>
      </c>
      <c r="AC205" s="146">
        <v>7</v>
      </c>
      <c r="AZ205" s="146">
        <v>2</v>
      </c>
      <c r="BA205" s="146">
        <f>IF(AZ205=1,G205,0)</f>
        <v>0</v>
      </c>
      <c r="BB205" s="146">
        <f>IF(AZ205=2,G205,0)</f>
        <v>0</v>
      </c>
      <c r="BC205" s="146">
        <f>IF(AZ205=3,G205,0)</f>
        <v>0</v>
      </c>
      <c r="BD205" s="146">
        <f>IF(AZ205=4,G205,0)</f>
        <v>0</v>
      </c>
      <c r="BE205" s="146">
        <f>IF(AZ205=5,G205,0)</f>
        <v>0</v>
      </c>
      <c r="CA205" s="177">
        <v>1</v>
      </c>
      <c r="CB205" s="177">
        <v>7</v>
      </c>
      <c r="CZ205" s="146">
        <v>0</v>
      </c>
    </row>
    <row r="206" spans="1:104">
      <c r="A206" s="178"/>
      <c r="B206" s="181"/>
      <c r="C206" s="230" t="s">
        <v>334</v>
      </c>
      <c r="D206" s="231"/>
      <c r="E206" s="182">
        <v>18.84</v>
      </c>
      <c r="F206" s="183"/>
      <c r="G206" s="184"/>
      <c r="M206" s="180" t="s">
        <v>334</v>
      </c>
      <c r="O206" s="170"/>
    </row>
    <row r="207" spans="1:104">
      <c r="A207" s="178"/>
      <c r="B207" s="181"/>
      <c r="C207" s="230" t="s">
        <v>335</v>
      </c>
      <c r="D207" s="231"/>
      <c r="E207" s="182">
        <v>7.62</v>
      </c>
      <c r="F207" s="183"/>
      <c r="G207" s="184"/>
      <c r="M207" s="180" t="s">
        <v>335</v>
      </c>
      <c r="O207" s="170"/>
    </row>
    <row r="208" spans="1:104">
      <c r="A208" s="171">
        <v>69</v>
      </c>
      <c r="B208" s="172" t="s">
        <v>336</v>
      </c>
      <c r="C208" s="173" t="s">
        <v>337</v>
      </c>
      <c r="D208" s="174" t="s">
        <v>109</v>
      </c>
      <c r="E208" s="175">
        <v>22.3</v>
      </c>
      <c r="F208" s="175">
        <v>0</v>
      </c>
      <c r="G208" s="176">
        <f>E208*F208</f>
        <v>0</v>
      </c>
      <c r="O208" s="170">
        <v>2</v>
      </c>
      <c r="AA208" s="146">
        <v>1</v>
      </c>
      <c r="AB208" s="146">
        <v>7</v>
      </c>
      <c r="AC208" s="146">
        <v>7</v>
      </c>
      <c r="AZ208" s="146">
        <v>2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77">
        <v>1</v>
      </c>
      <c r="CB208" s="177">
        <v>7</v>
      </c>
      <c r="CZ208" s="146">
        <v>0</v>
      </c>
    </row>
    <row r="209" spans="1:104">
      <c r="A209" s="178"/>
      <c r="B209" s="181"/>
      <c r="C209" s="230" t="s">
        <v>279</v>
      </c>
      <c r="D209" s="231"/>
      <c r="E209" s="182">
        <v>22.3</v>
      </c>
      <c r="F209" s="183"/>
      <c r="G209" s="184"/>
      <c r="M209" s="180" t="s">
        <v>279</v>
      </c>
      <c r="O209" s="170"/>
    </row>
    <row r="210" spans="1:104">
      <c r="A210" s="171">
        <v>70</v>
      </c>
      <c r="B210" s="172" t="s">
        <v>338</v>
      </c>
      <c r="C210" s="173" t="s">
        <v>339</v>
      </c>
      <c r="D210" s="174" t="s">
        <v>109</v>
      </c>
      <c r="E210" s="175">
        <v>22.23</v>
      </c>
      <c r="F210" s="175">
        <v>0</v>
      </c>
      <c r="G210" s="176">
        <f>E210*F210</f>
        <v>0</v>
      </c>
      <c r="O210" s="170">
        <v>2</v>
      </c>
      <c r="AA210" s="146">
        <v>2</v>
      </c>
      <c r="AB210" s="146">
        <v>7</v>
      </c>
      <c r="AC210" s="146">
        <v>7</v>
      </c>
      <c r="AZ210" s="146">
        <v>2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2</v>
      </c>
      <c r="CB210" s="177">
        <v>7</v>
      </c>
      <c r="CZ210" s="146">
        <v>4.1099999999999999E-3</v>
      </c>
    </row>
    <row r="211" spans="1:104">
      <c r="A211" s="178"/>
      <c r="B211" s="181"/>
      <c r="C211" s="230" t="s">
        <v>180</v>
      </c>
      <c r="D211" s="231"/>
      <c r="E211" s="182">
        <v>22.23</v>
      </c>
      <c r="F211" s="183"/>
      <c r="G211" s="184"/>
      <c r="M211" s="180" t="s">
        <v>180</v>
      </c>
      <c r="O211" s="170"/>
    </row>
    <row r="212" spans="1:104">
      <c r="A212" s="185"/>
      <c r="B212" s="186" t="s">
        <v>73</v>
      </c>
      <c r="C212" s="187" t="str">
        <f>CONCATENATE(B204," ",C204)</f>
        <v>776 Podlahy povlakové</v>
      </c>
      <c r="D212" s="188"/>
      <c r="E212" s="189"/>
      <c r="F212" s="190"/>
      <c r="G212" s="191">
        <f>SUM(G204:G211)</f>
        <v>0</v>
      </c>
      <c r="O212" s="170">
        <v>4</v>
      </c>
      <c r="BA212" s="192">
        <f>SUM(BA204:BA211)</f>
        <v>0</v>
      </c>
      <c r="BB212" s="192">
        <f>SUM(BB204:BB211)</f>
        <v>0</v>
      </c>
      <c r="BC212" s="192">
        <f>SUM(BC204:BC211)</f>
        <v>0</v>
      </c>
      <c r="BD212" s="192">
        <f>SUM(BD204:BD211)</f>
        <v>0</v>
      </c>
      <c r="BE212" s="192">
        <f>SUM(BE204:BE211)</f>
        <v>0</v>
      </c>
    </row>
    <row r="213" spans="1:104">
      <c r="A213" s="163" t="s">
        <v>72</v>
      </c>
      <c r="B213" s="164" t="s">
        <v>340</v>
      </c>
      <c r="C213" s="165" t="s">
        <v>341</v>
      </c>
      <c r="D213" s="166"/>
      <c r="E213" s="167"/>
      <c r="F213" s="167"/>
      <c r="G213" s="168"/>
      <c r="H213" s="169"/>
      <c r="I213" s="169"/>
      <c r="O213" s="170">
        <v>1</v>
      </c>
    </row>
    <row r="214" spans="1:104">
      <c r="A214" s="171">
        <v>71</v>
      </c>
      <c r="B214" s="172" t="s">
        <v>342</v>
      </c>
      <c r="C214" s="173" t="s">
        <v>343</v>
      </c>
      <c r="D214" s="174" t="s">
        <v>109</v>
      </c>
      <c r="E214" s="175">
        <v>20.55</v>
      </c>
      <c r="F214" s="175">
        <v>0</v>
      </c>
      <c r="G214" s="176">
        <f>E214*F214</f>
        <v>0</v>
      </c>
      <c r="O214" s="170">
        <v>2</v>
      </c>
      <c r="AA214" s="146">
        <v>1</v>
      </c>
      <c r="AB214" s="146">
        <v>7</v>
      </c>
      <c r="AC214" s="146">
        <v>7</v>
      </c>
      <c r="AZ214" s="146">
        <v>2</v>
      </c>
      <c r="BA214" s="146">
        <f>IF(AZ214=1,G214,0)</f>
        <v>0</v>
      </c>
      <c r="BB214" s="146">
        <f>IF(AZ214=2,G214,0)</f>
        <v>0</v>
      </c>
      <c r="BC214" s="146">
        <f>IF(AZ214=3,G214,0)</f>
        <v>0</v>
      </c>
      <c r="BD214" s="146">
        <f>IF(AZ214=4,G214,0)</f>
        <v>0</v>
      </c>
      <c r="BE214" s="146">
        <f>IF(AZ214=5,G214,0)</f>
        <v>0</v>
      </c>
      <c r="CA214" s="177">
        <v>1</v>
      </c>
      <c r="CB214" s="177">
        <v>7</v>
      </c>
      <c r="CZ214" s="146">
        <v>5.0400000000000002E-3</v>
      </c>
    </row>
    <row r="215" spans="1:104">
      <c r="A215" s="178"/>
      <c r="B215" s="181"/>
      <c r="C215" s="230" t="s">
        <v>344</v>
      </c>
      <c r="D215" s="231"/>
      <c r="E215" s="182">
        <v>15.12</v>
      </c>
      <c r="F215" s="183"/>
      <c r="G215" s="184"/>
      <c r="M215" s="180" t="s">
        <v>344</v>
      </c>
      <c r="O215" s="170"/>
    </row>
    <row r="216" spans="1:104">
      <c r="A216" s="178"/>
      <c r="B216" s="181"/>
      <c r="C216" s="230" t="s">
        <v>345</v>
      </c>
      <c r="D216" s="231"/>
      <c r="E216" s="182">
        <v>5.43</v>
      </c>
      <c r="F216" s="183"/>
      <c r="G216" s="184"/>
      <c r="M216" s="180" t="s">
        <v>345</v>
      </c>
      <c r="O216" s="170"/>
    </row>
    <row r="217" spans="1:104">
      <c r="A217" s="171">
        <v>72</v>
      </c>
      <c r="B217" s="172" t="s">
        <v>346</v>
      </c>
      <c r="C217" s="173" t="s">
        <v>347</v>
      </c>
      <c r="D217" s="174" t="s">
        <v>84</v>
      </c>
      <c r="E217" s="175">
        <v>11.2</v>
      </c>
      <c r="F217" s="175">
        <v>0</v>
      </c>
      <c r="G217" s="176">
        <f>E217*F217</f>
        <v>0</v>
      </c>
      <c r="O217" s="170">
        <v>2</v>
      </c>
      <c r="AA217" s="146">
        <v>1</v>
      </c>
      <c r="AB217" s="146">
        <v>7</v>
      </c>
      <c r="AC217" s="146">
        <v>7</v>
      </c>
      <c r="AZ217" s="146">
        <v>2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1</v>
      </c>
      <c r="CB217" s="177">
        <v>7</v>
      </c>
      <c r="CZ217" s="146">
        <v>1E-4</v>
      </c>
    </row>
    <row r="218" spans="1:104">
      <c r="A218" s="171">
        <v>73</v>
      </c>
      <c r="B218" s="172" t="s">
        <v>348</v>
      </c>
      <c r="C218" s="173" t="s">
        <v>349</v>
      </c>
      <c r="D218" s="174" t="s">
        <v>84</v>
      </c>
      <c r="E218" s="175">
        <v>26</v>
      </c>
      <c r="F218" s="175">
        <v>0</v>
      </c>
      <c r="G218" s="176">
        <f>E218*F218</f>
        <v>0</v>
      </c>
      <c r="O218" s="170">
        <v>2</v>
      </c>
      <c r="AA218" s="146">
        <v>1</v>
      </c>
      <c r="AB218" s="146">
        <v>7</v>
      </c>
      <c r="AC218" s="146">
        <v>7</v>
      </c>
      <c r="AZ218" s="146">
        <v>2</v>
      </c>
      <c r="BA218" s="146">
        <f>IF(AZ218=1,G218,0)</f>
        <v>0</v>
      </c>
      <c r="BB218" s="146">
        <f>IF(AZ218=2,G218,0)</f>
        <v>0</v>
      </c>
      <c r="BC218" s="146">
        <f>IF(AZ218=3,G218,0)</f>
        <v>0</v>
      </c>
      <c r="BD218" s="146">
        <f>IF(AZ218=4,G218,0)</f>
        <v>0</v>
      </c>
      <c r="BE218" s="146">
        <f>IF(AZ218=5,G218,0)</f>
        <v>0</v>
      </c>
      <c r="CA218" s="177">
        <v>1</v>
      </c>
      <c r="CB218" s="177">
        <v>7</v>
      </c>
      <c r="CZ218" s="146">
        <v>1E-4</v>
      </c>
    </row>
    <row r="219" spans="1:104">
      <c r="A219" s="178"/>
      <c r="B219" s="181"/>
      <c r="C219" s="230" t="s">
        <v>350</v>
      </c>
      <c r="D219" s="231"/>
      <c r="E219" s="182">
        <v>26</v>
      </c>
      <c r="F219" s="183"/>
      <c r="G219" s="184"/>
      <c r="M219" s="180">
        <v>26</v>
      </c>
      <c r="O219" s="170"/>
    </row>
    <row r="220" spans="1:104">
      <c r="A220" s="171">
        <v>74</v>
      </c>
      <c r="B220" s="172" t="s">
        <v>351</v>
      </c>
      <c r="C220" s="173" t="s">
        <v>352</v>
      </c>
      <c r="D220" s="174" t="s">
        <v>109</v>
      </c>
      <c r="E220" s="175">
        <v>23.015999999999998</v>
      </c>
      <c r="F220" s="175">
        <v>0</v>
      </c>
      <c r="G220" s="176">
        <f>E220*F220</f>
        <v>0</v>
      </c>
      <c r="O220" s="170">
        <v>2</v>
      </c>
      <c r="AA220" s="146">
        <v>3</v>
      </c>
      <c r="AB220" s="146">
        <v>7</v>
      </c>
      <c r="AC220" s="146">
        <v>597813704</v>
      </c>
      <c r="AZ220" s="146">
        <v>2</v>
      </c>
      <c r="BA220" s="146">
        <f>IF(AZ220=1,G220,0)</f>
        <v>0</v>
      </c>
      <c r="BB220" s="146">
        <f>IF(AZ220=2,G220,0)</f>
        <v>0</v>
      </c>
      <c r="BC220" s="146">
        <f>IF(AZ220=3,G220,0)</f>
        <v>0</v>
      </c>
      <c r="BD220" s="146">
        <f>IF(AZ220=4,G220,0)</f>
        <v>0</v>
      </c>
      <c r="BE220" s="146">
        <f>IF(AZ220=5,G220,0)</f>
        <v>0</v>
      </c>
      <c r="CA220" s="177">
        <v>3</v>
      </c>
      <c r="CB220" s="177">
        <v>7</v>
      </c>
      <c r="CZ220" s="146">
        <v>1.3599999999999999E-2</v>
      </c>
    </row>
    <row r="221" spans="1:104">
      <c r="A221" s="178"/>
      <c r="B221" s="181"/>
      <c r="C221" s="230" t="s">
        <v>353</v>
      </c>
      <c r="D221" s="231"/>
      <c r="E221" s="182">
        <v>23.015999999999998</v>
      </c>
      <c r="F221" s="183"/>
      <c r="G221" s="184"/>
      <c r="M221" s="180" t="s">
        <v>353</v>
      </c>
      <c r="O221" s="170"/>
    </row>
    <row r="222" spans="1:104">
      <c r="A222" s="171">
        <v>75</v>
      </c>
      <c r="B222" s="172" t="s">
        <v>354</v>
      </c>
      <c r="C222" s="173" t="s">
        <v>355</v>
      </c>
      <c r="D222" s="174" t="s">
        <v>61</v>
      </c>
      <c r="E222" s="175"/>
      <c r="F222" s="175">
        <v>0</v>
      </c>
      <c r="G222" s="176">
        <f>E222*F222</f>
        <v>0</v>
      </c>
      <c r="O222" s="170">
        <v>2</v>
      </c>
      <c r="AA222" s="146">
        <v>7</v>
      </c>
      <c r="AB222" s="146">
        <v>1002</v>
      </c>
      <c r="AC222" s="146">
        <v>5</v>
      </c>
      <c r="AZ222" s="146">
        <v>2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7">
        <v>7</v>
      </c>
      <c r="CB222" s="177">
        <v>1002</v>
      </c>
      <c r="CZ222" s="146">
        <v>0</v>
      </c>
    </row>
    <row r="223" spans="1:104">
      <c r="A223" s="185"/>
      <c r="B223" s="186" t="s">
        <v>73</v>
      </c>
      <c r="C223" s="187" t="str">
        <f>CONCATENATE(B213," ",C213)</f>
        <v>781 Obklady keramické</v>
      </c>
      <c r="D223" s="188"/>
      <c r="E223" s="189"/>
      <c r="F223" s="190"/>
      <c r="G223" s="191">
        <f>SUM(G213:G222)</f>
        <v>0</v>
      </c>
      <c r="O223" s="170">
        <v>4</v>
      </c>
      <c r="BA223" s="192">
        <f>SUM(BA213:BA222)</f>
        <v>0</v>
      </c>
      <c r="BB223" s="192">
        <f>SUM(BB213:BB222)</f>
        <v>0</v>
      </c>
      <c r="BC223" s="192">
        <f>SUM(BC213:BC222)</f>
        <v>0</v>
      </c>
      <c r="BD223" s="192">
        <f>SUM(BD213:BD222)</f>
        <v>0</v>
      </c>
      <c r="BE223" s="192">
        <f>SUM(BE213:BE222)</f>
        <v>0</v>
      </c>
    </row>
    <row r="224" spans="1:104">
      <c r="A224" s="163" t="s">
        <v>72</v>
      </c>
      <c r="B224" s="164" t="s">
        <v>356</v>
      </c>
      <c r="C224" s="165" t="s">
        <v>357</v>
      </c>
      <c r="D224" s="166"/>
      <c r="E224" s="167"/>
      <c r="F224" s="167"/>
      <c r="G224" s="168"/>
      <c r="H224" s="169"/>
      <c r="I224" s="169"/>
      <c r="O224" s="170">
        <v>1</v>
      </c>
    </row>
    <row r="225" spans="1:104" ht="22.5">
      <c r="A225" s="171">
        <v>76</v>
      </c>
      <c r="B225" s="172" t="s">
        <v>358</v>
      </c>
      <c r="C225" s="173" t="s">
        <v>359</v>
      </c>
      <c r="D225" s="174" t="s">
        <v>109</v>
      </c>
      <c r="E225" s="175">
        <v>4.5</v>
      </c>
      <c r="F225" s="175">
        <v>0</v>
      </c>
      <c r="G225" s="176">
        <f>E225*F225</f>
        <v>0</v>
      </c>
      <c r="O225" s="170">
        <v>2</v>
      </c>
      <c r="AA225" s="146">
        <v>2</v>
      </c>
      <c r="AB225" s="146">
        <v>7</v>
      </c>
      <c r="AC225" s="146">
        <v>7</v>
      </c>
      <c r="AZ225" s="146">
        <v>2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7">
        <v>2</v>
      </c>
      <c r="CB225" s="177">
        <v>7</v>
      </c>
      <c r="CZ225" s="146">
        <v>2.5999999999999998E-4</v>
      </c>
    </row>
    <row r="226" spans="1:104">
      <c r="A226" s="178"/>
      <c r="B226" s="181"/>
      <c r="C226" s="230" t="s">
        <v>360</v>
      </c>
      <c r="D226" s="231"/>
      <c r="E226" s="182">
        <v>4.5</v>
      </c>
      <c r="F226" s="183"/>
      <c r="G226" s="184"/>
      <c r="M226" s="180" t="s">
        <v>360</v>
      </c>
      <c r="O226" s="170"/>
    </row>
    <row r="227" spans="1:104">
      <c r="A227" s="185"/>
      <c r="B227" s="186" t="s">
        <v>73</v>
      </c>
      <c r="C227" s="187" t="str">
        <f>CONCATENATE(B224," ",C224)</f>
        <v>783 Nátěry</v>
      </c>
      <c r="D227" s="188"/>
      <c r="E227" s="189"/>
      <c r="F227" s="190"/>
      <c r="G227" s="191">
        <f>SUM(G224:G226)</f>
        <v>0</v>
      </c>
      <c r="O227" s="170">
        <v>4</v>
      </c>
      <c r="BA227" s="192">
        <f>SUM(BA224:BA226)</f>
        <v>0</v>
      </c>
      <c r="BB227" s="192">
        <f>SUM(BB224:BB226)</f>
        <v>0</v>
      </c>
      <c r="BC227" s="192">
        <f>SUM(BC224:BC226)</f>
        <v>0</v>
      </c>
      <c r="BD227" s="192">
        <f>SUM(BD224:BD226)</f>
        <v>0</v>
      </c>
      <c r="BE227" s="192">
        <f>SUM(BE224:BE226)</f>
        <v>0</v>
      </c>
    </row>
    <row r="228" spans="1:104">
      <c r="A228" s="163" t="s">
        <v>72</v>
      </c>
      <c r="B228" s="164" t="s">
        <v>361</v>
      </c>
      <c r="C228" s="165" t="s">
        <v>362</v>
      </c>
      <c r="D228" s="166"/>
      <c r="E228" s="167"/>
      <c r="F228" s="167"/>
      <c r="G228" s="168"/>
      <c r="H228" s="169"/>
      <c r="I228" s="169"/>
      <c r="O228" s="170">
        <v>1</v>
      </c>
    </row>
    <row r="229" spans="1:104">
      <c r="A229" s="171">
        <v>77</v>
      </c>
      <c r="B229" s="172" t="s">
        <v>363</v>
      </c>
      <c r="C229" s="173" t="s">
        <v>364</v>
      </c>
      <c r="D229" s="174" t="s">
        <v>109</v>
      </c>
      <c r="E229" s="175">
        <v>18.93</v>
      </c>
      <c r="F229" s="175">
        <v>0</v>
      </c>
      <c r="G229" s="176">
        <f>E229*F229</f>
        <v>0</v>
      </c>
      <c r="O229" s="170">
        <v>2</v>
      </c>
      <c r="AA229" s="146">
        <v>1</v>
      </c>
      <c r="AB229" s="146">
        <v>7</v>
      </c>
      <c r="AC229" s="146">
        <v>7</v>
      </c>
      <c r="AZ229" s="146">
        <v>2</v>
      </c>
      <c r="BA229" s="146">
        <f>IF(AZ229=1,G229,0)</f>
        <v>0</v>
      </c>
      <c r="BB229" s="146">
        <f>IF(AZ229=2,G229,0)</f>
        <v>0</v>
      </c>
      <c r="BC229" s="146">
        <f>IF(AZ229=3,G229,0)</f>
        <v>0</v>
      </c>
      <c r="BD229" s="146">
        <f>IF(AZ229=4,G229,0)</f>
        <v>0</v>
      </c>
      <c r="BE229" s="146">
        <f>IF(AZ229=5,G229,0)</f>
        <v>0</v>
      </c>
      <c r="CA229" s="177">
        <v>1</v>
      </c>
      <c r="CB229" s="177">
        <v>7</v>
      </c>
      <c r="CZ229" s="146">
        <v>5.0000000000000002E-5</v>
      </c>
    </row>
    <row r="230" spans="1:104">
      <c r="A230" s="178"/>
      <c r="B230" s="181"/>
      <c r="C230" s="230" t="s">
        <v>365</v>
      </c>
      <c r="D230" s="231"/>
      <c r="E230" s="182">
        <v>18.93</v>
      </c>
      <c r="F230" s="183"/>
      <c r="G230" s="184"/>
      <c r="M230" s="180" t="s">
        <v>365</v>
      </c>
      <c r="O230" s="170"/>
    </row>
    <row r="231" spans="1:104">
      <c r="A231" s="171">
        <v>78</v>
      </c>
      <c r="B231" s="172" t="s">
        <v>366</v>
      </c>
      <c r="C231" s="173" t="s">
        <v>367</v>
      </c>
      <c r="D231" s="174" t="s">
        <v>109</v>
      </c>
      <c r="E231" s="175">
        <v>18.93</v>
      </c>
      <c r="F231" s="175">
        <v>0</v>
      </c>
      <c r="G231" s="176">
        <f>E231*F231</f>
        <v>0</v>
      </c>
      <c r="O231" s="170">
        <v>2</v>
      </c>
      <c r="AA231" s="146">
        <v>1</v>
      </c>
      <c r="AB231" s="146">
        <v>7</v>
      </c>
      <c r="AC231" s="146">
        <v>7</v>
      </c>
      <c r="AZ231" s="146">
        <v>2</v>
      </c>
      <c r="BA231" s="146">
        <f>IF(AZ231=1,G231,0)</f>
        <v>0</v>
      </c>
      <c r="BB231" s="146">
        <f>IF(AZ231=2,G231,0)</f>
        <v>0</v>
      </c>
      <c r="BC231" s="146">
        <f>IF(AZ231=3,G231,0)</f>
        <v>0</v>
      </c>
      <c r="BD231" s="146">
        <f>IF(AZ231=4,G231,0)</f>
        <v>0</v>
      </c>
      <c r="BE231" s="146">
        <f>IF(AZ231=5,G231,0)</f>
        <v>0</v>
      </c>
      <c r="CA231" s="177">
        <v>1</v>
      </c>
      <c r="CB231" s="177">
        <v>7</v>
      </c>
      <c r="CZ231" s="146">
        <v>2.9999999999999997E-4</v>
      </c>
    </row>
    <row r="232" spans="1:104">
      <c r="A232" s="178"/>
      <c r="B232" s="181"/>
      <c r="C232" s="230" t="s">
        <v>365</v>
      </c>
      <c r="D232" s="231"/>
      <c r="E232" s="182">
        <v>18.93</v>
      </c>
      <c r="F232" s="183"/>
      <c r="G232" s="184"/>
      <c r="M232" s="180" t="s">
        <v>365</v>
      </c>
      <c r="O232" s="170"/>
    </row>
    <row r="233" spans="1:104">
      <c r="A233" s="171">
        <v>79</v>
      </c>
      <c r="B233" s="172" t="s">
        <v>368</v>
      </c>
      <c r="C233" s="173" t="s">
        <v>369</v>
      </c>
      <c r="D233" s="174" t="s">
        <v>109</v>
      </c>
      <c r="E233" s="175">
        <v>84.015000000000001</v>
      </c>
      <c r="F233" s="175">
        <v>0</v>
      </c>
      <c r="G233" s="176">
        <f>E233*F233</f>
        <v>0</v>
      </c>
      <c r="O233" s="170">
        <v>2</v>
      </c>
      <c r="AA233" s="146">
        <v>1</v>
      </c>
      <c r="AB233" s="146">
        <v>7</v>
      </c>
      <c r="AC233" s="146">
        <v>7</v>
      </c>
      <c r="AZ233" s="146">
        <v>2</v>
      </c>
      <c r="BA233" s="146">
        <f>IF(AZ233=1,G233,0)</f>
        <v>0</v>
      </c>
      <c r="BB233" s="146">
        <f>IF(AZ233=2,G233,0)</f>
        <v>0</v>
      </c>
      <c r="BC233" s="146">
        <f>IF(AZ233=3,G233,0)</f>
        <v>0</v>
      </c>
      <c r="BD233" s="146">
        <f>IF(AZ233=4,G233,0)</f>
        <v>0</v>
      </c>
      <c r="BE233" s="146">
        <f>IF(AZ233=5,G233,0)</f>
        <v>0</v>
      </c>
      <c r="CA233" s="177">
        <v>1</v>
      </c>
      <c r="CB233" s="177">
        <v>7</v>
      </c>
      <c r="CZ233" s="146">
        <v>1.4999999999999999E-4</v>
      </c>
    </row>
    <row r="234" spans="1:104">
      <c r="A234" s="178"/>
      <c r="B234" s="181"/>
      <c r="C234" s="230" t="s">
        <v>370</v>
      </c>
      <c r="D234" s="231"/>
      <c r="E234" s="182">
        <v>7.2</v>
      </c>
      <c r="F234" s="183"/>
      <c r="G234" s="184"/>
      <c r="M234" s="180" t="s">
        <v>370</v>
      </c>
      <c r="O234" s="170"/>
    </row>
    <row r="235" spans="1:104">
      <c r="A235" s="178"/>
      <c r="B235" s="181"/>
      <c r="C235" s="230" t="s">
        <v>371</v>
      </c>
      <c r="D235" s="231"/>
      <c r="E235" s="182">
        <v>76.814999999999998</v>
      </c>
      <c r="F235" s="183"/>
      <c r="G235" s="184"/>
      <c r="M235" s="205">
        <v>76815</v>
      </c>
      <c r="O235" s="170"/>
    </row>
    <row r="236" spans="1:104">
      <c r="A236" s="185"/>
      <c r="B236" s="186" t="s">
        <v>73</v>
      </c>
      <c r="C236" s="187" t="str">
        <f>CONCATENATE(B228," ",C228)</f>
        <v>784 Malby</v>
      </c>
      <c r="D236" s="188"/>
      <c r="E236" s="189"/>
      <c r="F236" s="190"/>
      <c r="G236" s="191">
        <f>SUM(G228:G235)</f>
        <v>0</v>
      </c>
      <c r="O236" s="170">
        <v>4</v>
      </c>
      <c r="BA236" s="192">
        <f>SUM(BA228:BA235)</f>
        <v>0</v>
      </c>
      <c r="BB236" s="192">
        <f>SUM(BB228:BB235)</f>
        <v>0</v>
      </c>
      <c r="BC236" s="192">
        <f>SUM(BC228:BC235)</f>
        <v>0</v>
      </c>
      <c r="BD236" s="192">
        <f>SUM(BD228:BD235)</f>
        <v>0</v>
      </c>
      <c r="BE236" s="192">
        <f>SUM(BE228:BE235)</f>
        <v>0</v>
      </c>
    </row>
    <row r="237" spans="1:104">
      <c r="A237" s="163" t="s">
        <v>72</v>
      </c>
      <c r="B237" s="164" t="s">
        <v>372</v>
      </c>
      <c r="C237" s="165" t="s">
        <v>373</v>
      </c>
      <c r="D237" s="166"/>
      <c r="E237" s="167"/>
      <c r="F237" s="167"/>
      <c r="G237" s="168"/>
      <c r="H237" s="169"/>
      <c r="I237" s="169"/>
      <c r="O237" s="170">
        <v>1</v>
      </c>
    </row>
    <row r="238" spans="1:104" ht="22.5">
      <c r="A238" s="171">
        <v>80</v>
      </c>
      <c r="B238" s="172" t="s">
        <v>374</v>
      </c>
      <c r="C238" s="173" t="s">
        <v>375</v>
      </c>
      <c r="D238" s="174" t="s">
        <v>124</v>
      </c>
      <c r="E238" s="175">
        <v>1</v>
      </c>
      <c r="F238" s="175">
        <v>0</v>
      </c>
      <c r="G238" s="176">
        <f>E238*F238</f>
        <v>0</v>
      </c>
      <c r="O238" s="170">
        <v>2</v>
      </c>
      <c r="AA238" s="146">
        <v>12</v>
      </c>
      <c r="AB238" s="146">
        <v>0</v>
      </c>
      <c r="AC238" s="146">
        <v>105</v>
      </c>
      <c r="AZ238" s="146">
        <v>4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77">
        <v>12</v>
      </c>
      <c r="CB238" s="177">
        <v>0</v>
      </c>
      <c r="CZ238" s="146">
        <v>0</v>
      </c>
    </row>
    <row r="239" spans="1:104">
      <c r="A239" s="171">
        <v>81</v>
      </c>
      <c r="B239" s="172" t="s">
        <v>376</v>
      </c>
      <c r="C239" s="173" t="s">
        <v>377</v>
      </c>
      <c r="D239" s="174" t="s">
        <v>96</v>
      </c>
      <c r="E239" s="175">
        <v>1</v>
      </c>
      <c r="F239" s="175">
        <v>0</v>
      </c>
      <c r="G239" s="176">
        <f>E239*F239</f>
        <v>0</v>
      </c>
      <c r="O239" s="170">
        <v>2</v>
      </c>
      <c r="AA239" s="146">
        <v>12</v>
      </c>
      <c r="AB239" s="146">
        <v>0</v>
      </c>
      <c r="AC239" s="146">
        <v>107</v>
      </c>
      <c r="AZ239" s="146">
        <v>4</v>
      </c>
      <c r="BA239" s="146">
        <f>IF(AZ239=1,G239,0)</f>
        <v>0</v>
      </c>
      <c r="BB239" s="146">
        <f>IF(AZ239=2,G239,0)</f>
        <v>0</v>
      </c>
      <c r="BC239" s="146">
        <f>IF(AZ239=3,G239,0)</f>
        <v>0</v>
      </c>
      <c r="BD239" s="146">
        <f>IF(AZ239=4,G239,0)</f>
        <v>0</v>
      </c>
      <c r="BE239" s="146">
        <f>IF(AZ239=5,G239,0)</f>
        <v>0</v>
      </c>
      <c r="CA239" s="177">
        <v>12</v>
      </c>
      <c r="CB239" s="177">
        <v>0</v>
      </c>
      <c r="CZ239" s="146">
        <v>0</v>
      </c>
    </row>
    <row r="240" spans="1:104">
      <c r="A240" s="171">
        <v>82</v>
      </c>
      <c r="B240" s="172" t="s">
        <v>378</v>
      </c>
      <c r="C240" s="173" t="s">
        <v>379</v>
      </c>
      <c r="D240" s="174" t="s">
        <v>96</v>
      </c>
      <c r="E240" s="175">
        <v>1</v>
      </c>
      <c r="F240" s="175">
        <v>0</v>
      </c>
      <c r="G240" s="176">
        <f>E240*F240</f>
        <v>0</v>
      </c>
      <c r="O240" s="170">
        <v>2</v>
      </c>
      <c r="AA240" s="146">
        <v>12</v>
      </c>
      <c r="AB240" s="146">
        <v>0</v>
      </c>
      <c r="AC240" s="146">
        <v>108</v>
      </c>
      <c r="AZ240" s="146">
        <v>4</v>
      </c>
      <c r="BA240" s="146">
        <f>IF(AZ240=1,G240,0)</f>
        <v>0</v>
      </c>
      <c r="BB240" s="146">
        <f>IF(AZ240=2,G240,0)</f>
        <v>0</v>
      </c>
      <c r="BC240" s="146">
        <f>IF(AZ240=3,G240,0)</f>
        <v>0</v>
      </c>
      <c r="BD240" s="146">
        <f>IF(AZ240=4,G240,0)</f>
        <v>0</v>
      </c>
      <c r="BE240" s="146">
        <f>IF(AZ240=5,G240,0)</f>
        <v>0</v>
      </c>
      <c r="CA240" s="177">
        <v>12</v>
      </c>
      <c r="CB240" s="177">
        <v>0</v>
      </c>
      <c r="CZ240" s="146">
        <v>0</v>
      </c>
    </row>
    <row r="241" spans="1:104">
      <c r="A241" s="178"/>
      <c r="B241" s="179"/>
      <c r="C241" s="227" t="s">
        <v>380</v>
      </c>
      <c r="D241" s="228"/>
      <c r="E241" s="228"/>
      <c r="F241" s="228"/>
      <c r="G241" s="229"/>
      <c r="L241" s="180" t="s">
        <v>380</v>
      </c>
      <c r="O241" s="170">
        <v>3</v>
      </c>
    </row>
    <row r="242" spans="1:104">
      <c r="A242" s="178"/>
      <c r="B242" s="179"/>
      <c r="C242" s="227" t="s">
        <v>381</v>
      </c>
      <c r="D242" s="228"/>
      <c r="E242" s="228"/>
      <c r="F242" s="228"/>
      <c r="G242" s="229"/>
      <c r="L242" s="180" t="s">
        <v>381</v>
      </c>
      <c r="O242" s="170">
        <v>3</v>
      </c>
    </row>
    <row r="243" spans="1:104">
      <c r="A243" s="178"/>
      <c r="B243" s="179"/>
      <c r="C243" s="227" t="s">
        <v>382</v>
      </c>
      <c r="D243" s="228"/>
      <c r="E243" s="228"/>
      <c r="F243" s="228"/>
      <c r="G243" s="229"/>
      <c r="L243" s="180" t="s">
        <v>382</v>
      </c>
      <c r="O243" s="170">
        <v>3</v>
      </c>
    </row>
    <row r="244" spans="1:104">
      <c r="A244" s="178"/>
      <c r="B244" s="179"/>
      <c r="C244" s="227" t="s">
        <v>383</v>
      </c>
      <c r="D244" s="228"/>
      <c r="E244" s="228"/>
      <c r="F244" s="228"/>
      <c r="G244" s="229"/>
      <c r="L244" s="180" t="s">
        <v>383</v>
      </c>
      <c r="O244" s="170">
        <v>3</v>
      </c>
    </row>
    <row r="245" spans="1:104">
      <c r="A245" s="178"/>
      <c r="B245" s="179"/>
      <c r="C245" s="227"/>
      <c r="D245" s="228"/>
      <c r="E245" s="228"/>
      <c r="F245" s="228"/>
      <c r="G245" s="229"/>
      <c r="L245" s="180"/>
      <c r="O245" s="170">
        <v>3</v>
      </c>
    </row>
    <row r="246" spans="1:104">
      <c r="A246" s="185"/>
      <c r="B246" s="186" t="s">
        <v>73</v>
      </c>
      <c r="C246" s="187" t="str">
        <f>CONCATENATE(B237," ",C237)</f>
        <v>M21 Elektromontáže</v>
      </c>
      <c r="D246" s="188"/>
      <c r="E246" s="189"/>
      <c r="F246" s="190"/>
      <c r="G246" s="191">
        <f>SUM(G237:G245)</f>
        <v>0</v>
      </c>
      <c r="O246" s="170">
        <v>4</v>
      </c>
      <c r="BA246" s="192">
        <f>SUM(BA237:BA245)</f>
        <v>0</v>
      </c>
      <c r="BB246" s="192">
        <f>SUM(BB237:BB245)</f>
        <v>0</v>
      </c>
      <c r="BC246" s="192">
        <f>SUM(BC237:BC245)</f>
        <v>0</v>
      </c>
      <c r="BD246" s="192">
        <f>SUM(BD237:BD245)</f>
        <v>0</v>
      </c>
      <c r="BE246" s="192">
        <f>SUM(BE237:BE245)</f>
        <v>0</v>
      </c>
    </row>
    <row r="247" spans="1:104">
      <c r="A247" s="163" t="s">
        <v>72</v>
      </c>
      <c r="B247" s="164" t="s">
        <v>384</v>
      </c>
      <c r="C247" s="165" t="s">
        <v>385</v>
      </c>
      <c r="D247" s="166"/>
      <c r="E247" s="167"/>
      <c r="F247" s="167"/>
      <c r="G247" s="168"/>
      <c r="H247" s="169"/>
      <c r="I247" s="169"/>
      <c r="O247" s="170">
        <v>1</v>
      </c>
    </row>
    <row r="248" spans="1:104">
      <c r="A248" s="171">
        <v>83</v>
      </c>
      <c r="B248" s="172" t="s">
        <v>386</v>
      </c>
      <c r="C248" s="173" t="s">
        <v>387</v>
      </c>
      <c r="D248" s="174" t="s">
        <v>164</v>
      </c>
      <c r="E248" s="175">
        <v>21.023109000000002</v>
      </c>
      <c r="F248" s="175">
        <v>0</v>
      </c>
      <c r="G248" s="176">
        <f t="shared" ref="G248:G253" si="0">E248*F248</f>
        <v>0</v>
      </c>
      <c r="O248" s="170">
        <v>2</v>
      </c>
      <c r="AA248" s="146">
        <v>8</v>
      </c>
      <c r="AB248" s="146">
        <v>0</v>
      </c>
      <c r="AC248" s="146">
        <v>3</v>
      </c>
      <c r="AZ248" s="146">
        <v>1</v>
      </c>
      <c r="BA248" s="146">
        <f t="shared" ref="BA248:BA253" si="1">IF(AZ248=1,G248,0)</f>
        <v>0</v>
      </c>
      <c r="BB248" s="146">
        <f t="shared" ref="BB248:BB253" si="2">IF(AZ248=2,G248,0)</f>
        <v>0</v>
      </c>
      <c r="BC248" s="146">
        <f t="shared" ref="BC248:BC253" si="3">IF(AZ248=3,G248,0)</f>
        <v>0</v>
      </c>
      <c r="BD248" s="146">
        <f t="shared" ref="BD248:BD253" si="4">IF(AZ248=4,G248,0)</f>
        <v>0</v>
      </c>
      <c r="BE248" s="146">
        <f t="shared" ref="BE248:BE253" si="5">IF(AZ248=5,G248,0)</f>
        <v>0</v>
      </c>
      <c r="CA248" s="177">
        <v>8</v>
      </c>
      <c r="CB248" s="177">
        <v>0</v>
      </c>
      <c r="CZ248" s="146">
        <v>0</v>
      </c>
    </row>
    <row r="249" spans="1:104">
      <c r="A249" s="171">
        <v>84</v>
      </c>
      <c r="B249" s="172" t="s">
        <v>388</v>
      </c>
      <c r="C249" s="173" t="s">
        <v>389</v>
      </c>
      <c r="D249" s="174" t="s">
        <v>164</v>
      </c>
      <c r="E249" s="175">
        <v>294.32352600000002</v>
      </c>
      <c r="F249" s="175">
        <v>0</v>
      </c>
      <c r="G249" s="176">
        <f t="shared" si="0"/>
        <v>0</v>
      </c>
      <c r="O249" s="170">
        <v>2</v>
      </c>
      <c r="AA249" s="146">
        <v>8</v>
      </c>
      <c r="AB249" s="146">
        <v>0</v>
      </c>
      <c r="AC249" s="146">
        <v>3</v>
      </c>
      <c r="AZ249" s="146">
        <v>1</v>
      </c>
      <c r="BA249" s="146">
        <f t="shared" si="1"/>
        <v>0</v>
      </c>
      <c r="BB249" s="146">
        <f t="shared" si="2"/>
        <v>0</v>
      </c>
      <c r="BC249" s="146">
        <f t="shared" si="3"/>
        <v>0</v>
      </c>
      <c r="BD249" s="146">
        <f t="shared" si="4"/>
        <v>0</v>
      </c>
      <c r="BE249" s="146">
        <f t="shared" si="5"/>
        <v>0</v>
      </c>
      <c r="CA249" s="177">
        <v>8</v>
      </c>
      <c r="CB249" s="177">
        <v>0</v>
      </c>
      <c r="CZ249" s="146">
        <v>0</v>
      </c>
    </row>
    <row r="250" spans="1:104">
      <c r="A250" s="171">
        <v>85</v>
      </c>
      <c r="B250" s="172" t="s">
        <v>390</v>
      </c>
      <c r="C250" s="173" t="s">
        <v>391</v>
      </c>
      <c r="D250" s="174" t="s">
        <v>164</v>
      </c>
      <c r="E250" s="175">
        <v>21.023109000000002</v>
      </c>
      <c r="F250" s="175">
        <v>0</v>
      </c>
      <c r="G250" s="176">
        <f t="shared" si="0"/>
        <v>0</v>
      </c>
      <c r="O250" s="170">
        <v>2</v>
      </c>
      <c r="AA250" s="146">
        <v>8</v>
      </c>
      <c r="AB250" s="146">
        <v>0</v>
      </c>
      <c r="AC250" s="146">
        <v>3</v>
      </c>
      <c r="AZ250" s="146">
        <v>1</v>
      </c>
      <c r="BA250" s="146">
        <f t="shared" si="1"/>
        <v>0</v>
      </c>
      <c r="BB250" s="146">
        <f t="shared" si="2"/>
        <v>0</v>
      </c>
      <c r="BC250" s="146">
        <f t="shared" si="3"/>
        <v>0</v>
      </c>
      <c r="BD250" s="146">
        <f t="shared" si="4"/>
        <v>0</v>
      </c>
      <c r="BE250" s="146">
        <f t="shared" si="5"/>
        <v>0</v>
      </c>
      <c r="CA250" s="177">
        <v>8</v>
      </c>
      <c r="CB250" s="177">
        <v>0</v>
      </c>
      <c r="CZ250" s="146">
        <v>0</v>
      </c>
    </row>
    <row r="251" spans="1:104">
      <c r="A251" s="171">
        <v>86</v>
      </c>
      <c r="B251" s="172" t="s">
        <v>392</v>
      </c>
      <c r="C251" s="173" t="s">
        <v>393</v>
      </c>
      <c r="D251" s="174" t="s">
        <v>164</v>
      </c>
      <c r="E251" s="175">
        <v>105.115545</v>
      </c>
      <c r="F251" s="175">
        <v>0</v>
      </c>
      <c r="G251" s="176">
        <f t="shared" si="0"/>
        <v>0</v>
      </c>
      <c r="O251" s="170">
        <v>2</v>
      </c>
      <c r="AA251" s="146">
        <v>8</v>
      </c>
      <c r="AB251" s="146">
        <v>0</v>
      </c>
      <c r="AC251" s="146">
        <v>3</v>
      </c>
      <c r="AZ251" s="146">
        <v>1</v>
      </c>
      <c r="BA251" s="146">
        <f t="shared" si="1"/>
        <v>0</v>
      </c>
      <c r="BB251" s="146">
        <f t="shared" si="2"/>
        <v>0</v>
      </c>
      <c r="BC251" s="146">
        <f t="shared" si="3"/>
        <v>0</v>
      </c>
      <c r="BD251" s="146">
        <f t="shared" si="4"/>
        <v>0</v>
      </c>
      <c r="BE251" s="146">
        <f t="shared" si="5"/>
        <v>0</v>
      </c>
      <c r="CA251" s="177">
        <v>8</v>
      </c>
      <c r="CB251" s="177">
        <v>0</v>
      </c>
      <c r="CZ251" s="146">
        <v>0</v>
      </c>
    </row>
    <row r="252" spans="1:104">
      <c r="A252" s="171">
        <v>87</v>
      </c>
      <c r="B252" s="172" t="s">
        <v>394</v>
      </c>
      <c r="C252" s="173" t="s">
        <v>395</v>
      </c>
      <c r="D252" s="174" t="s">
        <v>164</v>
      </c>
      <c r="E252" s="175">
        <v>21.023109000000002</v>
      </c>
      <c r="F252" s="175">
        <v>0</v>
      </c>
      <c r="G252" s="176">
        <f t="shared" si="0"/>
        <v>0</v>
      </c>
      <c r="O252" s="170">
        <v>2</v>
      </c>
      <c r="AA252" s="146">
        <v>8</v>
      </c>
      <c r="AB252" s="146">
        <v>0</v>
      </c>
      <c r="AC252" s="146">
        <v>3</v>
      </c>
      <c r="AZ252" s="146">
        <v>1</v>
      </c>
      <c r="BA252" s="146">
        <f t="shared" si="1"/>
        <v>0</v>
      </c>
      <c r="BB252" s="146">
        <f t="shared" si="2"/>
        <v>0</v>
      </c>
      <c r="BC252" s="146">
        <f t="shared" si="3"/>
        <v>0</v>
      </c>
      <c r="BD252" s="146">
        <f t="shared" si="4"/>
        <v>0</v>
      </c>
      <c r="BE252" s="146">
        <f t="shared" si="5"/>
        <v>0</v>
      </c>
      <c r="CA252" s="177">
        <v>8</v>
      </c>
      <c r="CB252" s="177">
        <v>0</v>
      </c>
      <c r="CZ252" s="146">
        <v>0</v>
      </c>
    </row>
    <row r="253" spans="1:104">
      <c r="A253" s="171">
        <v>88</v>
      </c>
      <c r="B253" s="172" t="s">
        <v>396</v>
      </c>
      <c r="C253" s="173" t="s">
        <v>397</v>
      </c>
      <c r="D253" s="174" t="s">
        <v>164</v>
      </c>
      <c r="E253" s="175">
        <v>21.023109000000002</v>
      </c>
      <c r="F253" s="175">
        <v>0</v>
      </c>
      <c r="G253" s="176">
        <f t="shared" si="0"/>
        <v>0</v>
      </c>
      <c r="O253" s="170">
        <v>2</v>
      </c>
      <c r="AA253" s="146">
        <v>8</v>
      </c>
      <c r="AB253" s="146">
        <v>0</v>
      </c>
      <c r="AC253" s="146">
        <v>3</v>
      </c>
      <c r="AZ253" s="146">
        <v>1</v>
      </c>
      <c r="BA253" s="146">
        <f t="shared" si="1"/>
        <v>0</v>
      </c>
      <c r="BB253" s="146">
        <f t="shared" si="2"/>
        <v>0</v>
      </c>
      <c r="BC253" s="146">
        <f t="shared" si="3"/>
        <v>0</v>
      </c>
      <c r="BD253" s="146">
        <f t="shared" si="4"/>
        <v>0</v>
      </c>
      <c r="BE253" s="146">
        <f t="shared" si="5"/>
        <v>0</v>
      </c>
      <c r="CA253" s="177">
        <v>8</v>
      </c>
      <c r="CB253" s="177">
        <v>0</v>
      </c>
      <c r="CZ253" s="146">
        <v>0</v>
      </c>
    </row>
    <row r="254" spans="1:104">
      <c r="A254" s="185"/>
      <c r="B254" s="186" t="s">
        <v>73</v>
      </c>
      <c r="C254" s="187" t="str">
        <f>CONCATENATE(B247," ",C247)</f>
        <v>D96 Přesuny suti a vybouraných hmot</v>
      </c>
      <c r="D254" s="188"/>
      <c r="E254" s="189"/>
      <c r="F254" s="190"/>
      <c r="G254" s="191">
        <f>SUM(G247:G253)</f>
        <v>0</v>
      </c>
      <c r="O254" s="170">
        <v>4</v>
      </c>
      <c r="BA254" s="192">
        <f>SUM(BA247:BA253)</f>
        <v>0</v>
      </c>
      <c r="BB254" s="192">
        <f>SUM(BB247:BB253)</f>
        <v>0</v>
      </c>
      <c r="BC254" s="192">
        <f>SUM(BC247:BC253)</f>
        <v>0</v>
      </c>
      <c r="BD254" s="192">
        <f>SUM(BD247:BD253)</f>
        <v>0</v>
      </c>
      <c r="BE254" s="192">
        <f>SUM(BE247:BE253)</f>
        <v>0</v>
      </c>
    </row>
    <row r="255" spans="1:104">
      <c r="E255" s="146"/>
    </row>
    <row r="256" spans="1:104">
      <c r="E256" s="146"/>
    </row>
    <row r="257" spans="5:5">
      <c r="E257" s="146"/>
    </row>
    <row r="258" spans="5:5">
      <c r="E258" s="146"/>
    </row>
    <row r="259" spans="5:5">
      <c r="E259" s="146"/>
    </row>
    <row r="260" spans="5:5">
      <c r="E260" s="146"/>
    </row>
    <row r="261" spans="5:5">
      <c r="E261" s="146"/>
    </row>
    <row r="262" spans="5:5">
      <c r="E262" s="146"/>
    </row>
    <row r="263" spans="5:5">
      <c r="E263" s="146"/>
    </row>
    <row r="264" spans="5:5">
      <c r="E264" s="146"/>
    </row>
    <row r="265" spans="5:5">
      <c r="E265" s="146"/>
    </row>
    <row r="266" spans="5:5">
      <c r="E266" s="146"/>
    </row>
    <row r="267" spans="5:5">
      <c r="E267" s="146"/>
    </row>
    <row r="268" spans="5:5">
      <c r="E268" s="146"/>
    </row>
    <row r="269" spans="5:5">
      <c r="E269" s="146"/>
    </row>
    <row r="270" spans="5:5">
      <c r="E270" s="146"/>
    </row>
    <row r="271" spans="5:5">
      <c r="E271" s="146"/>
    </row>
    <row r="272" spans="5:5">
      <c r="E272" s="146"/>
    </row>
    <row r="273" spans="1:7">
      <c r="E273" s="146"/>
    </row>
    <row r="274" spans="1:7">
      <c r="E274" s="146"/>
    </row>
    <row r="275" spans="1:7">
      <c r="E275" s="146"/>
    </row>
    <row r="276" spans="1:7">
      <c r="E276" s="146"/>
    </row>
    <row r="277" spans="1:7">
      <c r="E277" s="146"/>
    </row>
    <row r="278" spans="1:7">
      <c r="A278" s="193"/>
      <c r="B278" s="193"/>
      <c r="C278" s="193"/>
      <c r="D278" s="193"/>
      <c r="E278" s="193"/>
      <c r="F278" s="193"/>
      <c r="G278" s="193"/>
    </row>
    <row r="279" spans="1:7">
      <c r="A279" s="193"/>
      <c r="B279" s="193"/>
      <c r="C279" s="193"/>
      <c r="D279" s="193"/>
      <c r="E279" s="193"/>
      <c r="F279" s="193"/>
      <c r="G279" s="193"/>
    </row>
    <row r="280" spans="1:7">
      <c r="A280" s="193"/>
      <c r="B280" s="193"/>
      <c r="C280" s="193"/>
      <c r="D280" s="193"/>
      <c r="E280" s="193"/>
      <c r="F280" s="193"/>
      <c r="G280" s="193"/>
    </row>
    <row r="281" spans="1:7">
      <c r="A281" s="193"/>
      <c r="B281" s="193"/>
      <c r="C281" s="193"/>
      <c r="D281" s="193"/>
      <c r="E281" s="193"/>
      <c r="F281" s="193"/>
      <c r="G281" s="193"/>
    </row>
    <row r="282" spans="1:7">
      <c r="E282" s="146"/>
    </row>
    <row r="283" spans="1:7">
      <c r="E283" s="146"/>
    </row>
    <row r="284" spans="1:7">
      <c r="E284" s="146"/>
    </row>
    <row r="285" spans="1:7">
      <c r="E285" s="146"/>
    </row>
    <row r="286" spans="1:7">
      <c r="E286" s="146"/>
    </row>
    <row r="287" spans="1:7">
      <c r="E287" s="146"/>
    </row>
    <row r="288" spans="1:7">
      <c r="E288" s="146"/>
    </row>
    <row r="289" spans="5:5">
      <c r="E289" s="146"/>
    </row>
    <row r="290" spans="5:5">
      <c r="E290" s="146"/>
    </row>
    <row r="291" spans="5:5">
      <c r="E291" s="146"/>
    </row>
    <row r="292" spans="5:5">
      <c r="E292" s="146"/>
    </row>
    <row r="293" spans="5:5">
      <c r="E293" s="146"/>
    </row>
    <row r="294" spans="5:5">
      <c r="E294" s="146"/>
    </row>
    <row r="295" spans="5:5">
      <c r="E295" s="146"/>
    </row>
    <row r="296" spans="5:5">
      <c r="E296" s="146"/>
    </row>
    <row r="297" spans="5:5">
      <c r="E297" s="146"/>
    </row>
    <row r="298" spans="5:5">
      <c r="E298" s="146"/>
    </row>
    <row r="299" spans="5:5">
      <c r="E299" s="146"/>
    </row>
    <row r="300" spans="5:5">
      <c r="E300" s="146"/>
    </row>
    <row r="301" spans="5:5">
      <c r="E301" s="146"/>
    </row>
    <row r="302" spans="5:5">
      <c r="E302" s="146"/>
    </row>
    <row r="303" spans="5:5">
      <c r="E303" s="146"/>
    </row>
    <row r="304" spans="5:5">
      <c r="E304" s="146"/>
    </row>
    <row r="305" spans="1:7">
      <c r="E305" s="146"/>
    </row>
    <row r="306" spans="1:7">
      <c r="E306" s="146"/>
    </row>
    <row r="307" spans="1:7">
      <c r="E307" s="146"/>
    </row>
    <row r="308" spans="1:7">
      <c r="E308" s="146"/>
    </row>
    <row r="309" spans="1:7">
      <c r="E309" s="146"/>
    </row>
    <row r="310" spans="1:7">
      <c r="E310" s="146"/>
    </row>
    <row r="311" spans="1:7">
      <c r="E311" s="146"/>
    </row>
    <row r="312" spans="1:7">
      <c r="E312" s="146"/>
    </row>
    <row r="313" spans="1:7">
      <c r="A313" s="194"/>
      <c r="B313" s="194"/>
    </row>
    <row r="314" spans="1:7">
      <c r="A314" s="193"/>
      <c r="B314" s="193"/>
      <c r="C314" s="196"/>
      <c r="D314" s="196"/>
      <c r="E314" s="197"/>
      <c r="F314" s="196"/>
      <c r="G314" s="198"/>
    </row>
    <row r="315" spans="1:7">
      <c r="A315" s="199"/>
      <c r="B315" s="199"/>
      <c r="C315" s="193"/>
      <c r="D315" s="193"/>
      <c r="E315" s="200"/>
      <c r="F315" s="193"/>
      <c r="G315" s="193"/>
    </row>
    <row r="316" spans="1:7">
      <c r="A316" s="193"/>
      <c r="B316" s="193"/>
      <c r="C316" s="193"/>
      <c r="D316" s="193"/>
      <c r="E316" s="200"/>
      <c r="F316" s="193"/>
      <c r="G316" s="193"/>
    </row>
    <row r="317" spans="1:7">
      <c r="A317" s="193"/>
      <c r="B317" s="193"/>
      <c r="C317" s="193"/>
      <c r="D317" s="193"/>
      <c r="E317" s="200"/>
      <c r="F317" s="193"/>
      <c r="G317" s="193"/>
    </row>
    <row r="318" spans="1:7">
      <c r="A318" s="193"/>
      <c r="B318" s="193"/>
      <c r="C318" s="193"/>
      <c r="D318" s="193"/>
      <c r="E318" s="200"/>
      <c r="F318" s="193"/>
      <c r="G318" s="193"/>
    </row>
    <row r="319" spans="1:7">
      <c r="A319" s="193"/>
      <c r="B319" s="193"/>
      <c r="C319" s="193"/>
      <c r="D319" s="193"/>
      <c r="E319" s="200"/>
      <c r="F319" s="193"/>
      <c r="G319" s="193"/>
    </row>
    <row r="320" spans="1:7">
      <c r="A320" s="193"/>
      <c r="B320" s="193"/>
      <c r="C320" s="193"/>
      <c r="D320" s="193"/>
      <c r="E320" s="200"/>
      <c r="F320" s="193"/>
      <c r="G320" s="193"/>
    </row>
    <row r="321" spans="1:7">
      <c r="A321" s="193"/>
      <c r="B321" s="193"/>
      <c r="C321" s="193"/>
      <c r="D321" s="193"/>
      <c r="E321" s="200"/>
      <c r="F321" s="193"/>
      <c r="G321" s="193"/>
    </row>
    <row r="322" spans="1:7">
      <c r="A322" s="193"/>
      <c r="B322" s="193"/>
      <c r="C322" s="193"/>
      <c r="D322" s="193"/>
      <c r="E322" s="200"/>
      <c r="F322" s="193"/>
      <c r="G322" s="193"/>
    </row>
    <row r="323" spans="1:7">
      <c r="A323" s="193"/>
      <c r="B323" s="193"/>
      <c r="C323" s="193"/>
      <c r="D323" s="193"/>
      <c r="E323" s="200"/>
      <c r="F323" s="193"/>
      <c r="G323" s="193"/>
    </row>
    <row r="324" spans="1:7">
      <c r="A324" s="193"/>
      <c r="B324" s="193"/>
      <c r="C324" s="193"/>
      <c r="D324" s="193"/>
      <c r="E324" s="200"/>
      <c r="F324" s="193"/>
      <c r="G324" s="193"/>
    </row>
    <row r="325" spans="1:7">
      <c r="A325" s="193"/>
      <c r="B325" s="193"/>
      <c r="C325" s="193"/>
      <c r="D325" s="193"/>
      <c r="E325" s="200"/>
      <c r="F325" s="193"/>
      <c r="G325" s="193"/>
    </row>
    <row r="326" spans="1:7">
      <c r="A326" s="193"/>
      <c r="B326" s="193"/>
      <c r="C326" s="193"/>
      <c r="D326" s="193"/>
      <c r="E326" s="200"/>
      <c r="F326" s="193"/>
      <c r="G326" s="193"/>
    </row>
    <row r="327" spans="1:7">
      <c r="A327" s="193"/>
      <c r="B327" s="193"/>
      <c r="C327" s="193"/>
      <c r="D327" s="193"/>
      <c r="E327" s="200"/>
      <c r="F327" s="193"/>
      <c r="G327" s="193"/>
    </row>
  </sheetData>
  <mergeCells count="118">
    <mergeCell ref="C15:G15"/>
    <mergeCell ref="C16:D16"/>
    <mergeCell ref="C17:D17"/>
    <mergeCell ref="C21:G21"/>
    <mergeCell ref="C22:D22"/>
    <mergeCell ref="C24:G24"/>
    <mergeCell ref="A1:G1"/>
    <mergeCell ref="A3:B3"/>
    <mergeCell ref="A4:B4"/>
    <mergeCell ref="E4:G4"/>
    <mergeCell ref="C9:G9"/>
    <mergeCell ref="C10:D10"/>
    <mergeCell ref="C12:G12"/>
    <mergeCell ref="C13:D13"/>
    <mergeCell ref="C41:D41"/>
    <mergeCell ref="C43:D43"/>
    <mergeCell ref="C45:D45"/>
    <mergeCell ref="C47:D47"/>
    <mergeCell ref="C25:D25"/>
    <mergeCell ref="C28:D28"/>
    <mergeCell ref="C30:D30"/>
    <mergeCell ref="C32:D32"/>
    <mergeCell ref="C34:D34"/>
    <mergeCell ref="C66:D66"/>
    <mergeCell ref="C67:D67"/>
    <mergeCell ref="C69:D69"/>
    <mergeCell ref="C70:D70"/>
    <mergeCell ref="C72:D72"/>
    <mergeCell ref="C73:D73"/>
    <mergeCell ref="C57:D57"/>
    <mergeCell ref="C58:D58"/>
    <mergeCell ref="C60:D60"/>
    <mergeCell ref="C61:D61"/>
    <mergeCell ref="C63:D63"/>
    <mergeCell ref="C64:D64"/>
    <mergeCell ref="C86:G86"/>
    <mergeCell ref="C90:D90"/>
    <mergeCell ref="C91:D91"/>
    <mergeCell ref="C93:D93"/>
    <mergeCell ref="C94:D94"/>
    <mergeCell ref="C96:D96"/>
    <mergeCell ref="C75:D75"/>
    <mergeCell ref="C77:D77"/>
    <mergeCell ref="C78:D78"/>
    <mergeCell ref="C82:D82"/>
    <mergeCell ref="C108:D108"/>
    <mergeCell ref="C109:D109"/>
    <mergeCell ref="C113:D113"/>
    <mergeCell ref="C115:D115"/>
    <mergeCell ref="C116:D116"/>
    <mergeCell ref="C117:D117"/>
    <mergeCell ref="C119:D119"/>
    <mergeCell ref="C121:D121"/>
    <mergeCell ref="C97:D97"/>
    <mergeCell ref="C100:D100"/>
    <mergeCell ref="C102:D102"/>
    <mergeCell ref="C103:D103"/>
    <mergeCell ref="C105:D105"/>
    <mergeCell ref="C106:D106"/>
    <mergeCell ref="C149:G149"/>
    <mergeCell ref="C136:D136"/>
    <mergeCell ref="C137:D137"/>
    <mergeCell ref="C139:D139"/>
    <mergeCell ref="C140:D140"/>
    <mergeCell ref="C142:D142"/>
    <mergeCell ref="C143:D143"/>
    <mergeCell ref="C122:D122"/>
    <mergeCell ref="C129:D129"/>
    <mergeCell ref="C130:D130"/>
    <mergeCell ref="C132:D132"/>
    <mergeCell ref="C171:G171"/>
    <mergeCell ref="C172:D172"/>
    <mergeCell ref="C174:G174"/>
    <mergeCell ref="C175:G175"/>
    <mergeCell ref="C176:G176"/>
    <mergeCell ref="C177:D177"/>
    <mergeCell ref="C156:D156"/>
    <mergeCell ref="C161:G161"/>
    <mergeCell ref="C162:D162"/>
    <mergeCell ref="C164:D164"/>
    <mergeCell ref="C166:D166"/>
    <mergeCell ref="C168:G168"/>
    <mergeCell ref="C169:D169"/>
    <mergeCell ref="C186:G186"/>
    <mergeCell ref="C187:G187"/>
    <mergeCell ref="C188:G188"/>
    <mergeCell ref="C189:G189"/>
    <mergeCell ref="C190:G190"/>
    <mergeCell ref="C191:G191"/>
    <mergeCell ref="C179:G179"/>
    <mergeCell ref="C180:G180"/>
    <mergeCell ref="C181:G181"/>
    <mergeCell ref="C182:G182"/>
    <mergeCell ref="C183:D183"/>
    <mergeCell ref="C185:G185"/>
    <mergeCell ref="C215:D215"/>
    <mergeCell ref="C216:D216"/>
    <mergeCell ref="C219:D219"/>
    <mergeCell ref="C221:D221"/>
    <mergeCell ref="C206:D206"/>
    <mergeCell ref="C207:D207"/>
    <mergeCell ref="C209:D209"/>
    <mergeCell ref="C211:D211"/>
    <mergeCell ref="C192:G192"/>
    <mergeCell ref="C193:G193"/>
    <mergeCell ref="C194:D194"/>
    <mergeCell ref="C199:D199"/>
    <mergeCell ref="C201:D201"/>
    <mergeCell ref="C241:G241"/>
    <mergeCell ref="C242:G242"/>
    <mergeCell ref="C243:G243"/>
    <mergeCell ref="C244:G244"/>
    <mergeCell ref="C245:G245"/>
    <mergeCell ref="C226:D226"/>
    <mergeCell ref="C230:D230"/>
    <mergeCell ref="C232:D232"/>
    <mergeCell ref="C234:D234"/>
    <mergeCell ref="C235:D23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2016-11-29T08:30:23Z</dcterms:created>
  <dcterms:modified xsi:type="dcterms:W3CDTF">2016-11-29T08:59:29Z</dcterms:modified>
</cp:coreProperties>
</file>